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T002 DISTRIBUCION SALARIOS" sheetId="1" r:id="rId1"/>
  </sheets>
  <externalReferences>
    <externalReference r:id="rId4"/>
  </externalReferences>
  <definedNames>
    <definedName name="_xlnm.Print_Area" localSheetId="0">'T002 DISTRIBUCION SALARIOS'!$A$1:$AB$65</definedName>
  </definedNames>
  <calcPr fullCalcOnLoad="1"/>
</workbook>
</file>

<file path=xl/sharedStrings.xml><?xml version="1.0" encoding="utf-8"?>
<sst xmlns="http://schemas.openxmlformats.org/spreadsheetml/2006/main" count="1848" uniqueCount="1772">
  <si>
    <t>OFICIAL DE LA PROPIEDAD I</t>
  </si>
  <si>
    <t>OFICIAL DE LA PROPIEDAD II</t>
  </si>
  <si>
    <t>OFICIAL DE NOMINAS I</t>
  </si>
  <si>
    <t>OFICIAL DE NOMINAS II</t>
  </si>
  <si>
    <t>OFICIAL DE NOMINAS III</t>
  </si>
  <si>
    <t>OFICIAL DE NOMINAS IV</t>
  </si>
  <si>
    <t>OFICIAL DE ORIENTACION</t>
  </si>
  <si>
    <t>OFICIAL DE PRENSA Y COMUNICACIONES</t>
  </si>
  <si>
    <t>OFICIAL DE PRESUPUESTO</t>
  </si>
  <si>
    <t>OFICIAL DE PROGRAMAS I</t>
  </si>
  <si>
    <t>OFICIAL DE PROGRAMAS II</t>
  </si>
  <si>
    <t>OFICIAL DE RECURSOS HUMANOS</t>
  </si>
  <si>
    <t>OFICIAL DE SEGURIDAD I</t>
  </si>
  <si>
    <t>OFICIAL DE SEGURIDAD II</t>
  </si>
  <si>
    <t>OFICIAL DE SEGURIDAD III</t>
  </si>
  <si>
    <t>OFICIAL DE SEGURIDAD IV</t>
  </si>
  <si>
    <t>OFICIAL DE TRANSITO</t>
  </si>
  <si>
    <t>OFICIAL EJECUTIVO I</t>
  </si>
  <si>
    <t>OFICIAL EJECUTIVO II</t>
  </si>
  <si>
    <t>OFICIAL EJECUTIVO III</t>
  </si>
  <si>
    <t>OFICIAL EN SALUD, SEGURIDAD OCUPACIONAL Y AMBIENTAL I</t>
  </si>
  <si>
    <t>OFICIAL EN SALUD, SEGURIDAD OCUPACIONAL Y AMBIENTAL II</t>
  </si>
  <si>
    <t>OFICIAL EN SALUD, SEGURIDAD OCUPACIONAL Y AMBIENTAL III</t>
  </si>
  <si>
    <t>OFICIAL PAGADOR I</t>
  </si>
  <si>
    <t>OFICIAL PAGADOR II</t>
  </si>
  <si>
    <t>OFICINA DE ASUNTOS ESTUDIANTILES II</t>
  </si>
  <si>
    <t>OFICINISTA POSTAL I</t>
  </si>
  <si>
    <t>OFICINISTA POSTAL II</t>
  </si>
  <si>
    <t>OPERADOR(A) DE COMPUTADOR ELECTRONICO I</t>
  </si>
  <si>
    <t>OPERADOR(A) DE COMPUTADOR ELECTRONICO II</t>
  </si>
  <si>
    <t>OPERADOR(A) DE CUADRO TELEFONICO</t>
  </si>
  <si>
    <t>OPERADOR(A) DE EQUIPO AGRICOLA</t>
  </si>
  <si>
    <t>OPERADOR(A) DE EQUIPO ELECTRONICO DE FOTOCOMPOSICION TIPOGAFRICA</t>
  </si>
  <si>
    <t>OPERADOR(A) DE EQUIPO PESADO</t>
  </si>
  <si>
    <t>OPERADOR(A) DE INCINERADOR</t>
  </si>
  <si>
    <t>OPERADOR(A) DE MAQUINAS REPRODUCTORAS</t>
  </si>
  <si>
    <t>OPERADOR(A) DE VARIOTIPO</t>
  </si>
  <si>
    <t>PATOLOGO(A) DEL HABLA/LENGUAJE</t>
  </si>
  <si>
    <t>PINTOR(A)</t>
  </si>
  <si>
    <t>PLOMERO(A)</t>
  </si>
  <si>
    <t>PRENSISTA DE FOTOLITOGRAFIA</t>
  </si>
  <si>
    <t>PRESIDENTE(A)</t>
  </si>
  <si>
    <t>PROCURADOR(A) ESTUDIANTIL</t>
  </si>
  <si>
    <t>PRODUCTOR(A) DE PROGRAMAS RADIALES MUSICALES</t>
  </si>
  <si>
    <t>PROFESOR GEOGRAFICO</t>
  </si>
  <si>
    <t>PROGRAMADOR(A) DE SISTEMAS ELECTRONICOS I</t>
  </si>
  <si>
    <t>PROGRAMADOR(A) DE SISTEMAS ELECTRONICOS II</t>
  </si>
  <si>
    <t>RECAUDADOR(A)</t>
  </si>
  <si>
    <t>RECEPCIONISTA</t>
  </si>
  <si>
    <t>RECTOR(A)</t>
  </si>
  <si>
    <t>REDACTOR(A) DE INFORMACION</t>
  </si>
  <si>
    <t>REGISTRADOR(A)</t>
  </si>
  <si>
    <t>REGISTRADOR(A) ASOCIADO I</t>
  </si>
  <si>
    <t>REGISTRADOR(A) ASOCIADO II</t>
  </si>
  <si>
    <t>REGISTRADOR(A) AUXILIAR</t>
  </si>
  <si>
    <t>REGISTRADOR(A) DE COLECCIONES</t>
  </si>
  <si>
    <t>REGISTRADOR(A) DE DATOS DE SISTEMAS EN LINEA I</t>
  </si>
  <si>
    <t>REGISTRADOR(A) DE DATOS DE SISTEMAS EN LINEA II</t>
  </si>
  <si>
    <t>REGISTRADOR(A) DE DATOS DE SISTEMAS EN LINEA III</t>
  </si>
  <si>
    <t>REPARADOR(A) GENERAL</t>
  </si>
  <si>
    <t>REPRESENTANTE DE VENTAS</t>
  </si>
  <si>
    <t>SALVAVIDAS</t>
  </si>
  <si>
    <t>SECRETARIO(A) ADMINISTRATIVO(A) I</t>
  </si>
  <si>
    <t>SECRETARIO(A) ADMINISTRATIVO(A) II</t>
  </si>
  <si>
    <t>SECRETARIO(A) ADMINISTRATIVO(A) III</t>
  </si>
  <si>
    <t>SECRETARIO(A) ADMINISTRATIVO(A) IV</t>
  </si>
  <si>
    <t>SECRETARIO(A) ADMINISTRATIVO(A) V</t>
  </si>
  <si>
    <t>SECRETARIO(A) CONFIDENCIAL</t>
  </si>
  <si>
    <t>SECRETARIO(A) DE LA JUNTA DE SUBASTAS</t>
  </si>
  <si>
    <t>SECRETARIO(A) DE RECORD</t>
  </si>
  <si>
    <t>SECRETARIO(A) DEL PRESIDENTE DE LA JUNTA DE SINDICOS</t>
  </si>
  <si>
    <t>SECRETARIO(A) DEL RECTOR DE COLEGIO UNIVIVERSITARIO</t>
  </si>
  <si>
    <t>SECRETARIO(A) DEL RECTOR DE RECINTO</t>
  </si>
  <si>
    <t>SECRETARIO(A) EJECUTIVO JUNTA DE GOBIERNO</t>
  </si>
  <si>
    <t>SECRETARIO(A) EJECUTIVO(A) I</t>
  </si>
  <si>
    <t>SECRETARIO(A) EJECUTIVO(A) II</t>
  </si>
  <si>
    <t>SECRETARIO(A) JUNTA ADMINISTRATIVA</t>
  </si>
  <si>
    <t>SECRETARIO(A) JUNTA UNIVERSITARIA</t>
  </si>
  <si>
    <t>SECRETARIO(A) SENADO ACADEMICO</t>
  </si>
  <si>
    <t>SECRETARIO(A) SENADO ACADEMICO Y JUNTA ADMINISTRATIVA</t>
  </si>
  <si>
    <t>SOLDADOR(A)</t>
  </si>
  <si>
    <t>SONOGRAFISTA</t>
  </si>
  <si>
    <t>SOPLADOR(A) DE VIDRIO</t>
  </si>
  <si>
    <t>SUBDIRECTOR(A) DE CONTABILIDAD CENTRAL</t>
  </si>
  <si>
    <t>SUBDIRECTOR(A) DE DESARROLLO DE TECNOLOGIAS DE INFORMACION</t>
  </si>
  <si>
    <t>SUBDIRECTOR(A) DE FINANZAS I</t>
  </si>
  <si>
    <t>SUBDIRECTOR(A) DE FINANZAS II</t>
  </si>
  <si>
    <t>SUBDIRECTOR(A) DE PLANIFICACION Y DESARROLLO CENTRAL</t>
  </si>
  <si>
    <t>SUBDIRECTOR(A) DE PRESUPUESTO I</t>
  </si>
  <si>
    <t>SUBDIRECTOR(A) DE RECURSOS HUMANOS</t>
  </si>
  <si>
    <t>SUBDIRECTOR(A) SISTEMA DE RETIRO</t>
  </si>
  <si>
    <t>SUPERVISOR DE CENTRO DE REPRODUCCION</t>
  </si>
  <si>
    <t>SUPERVISOR(A) DE ACTIVIDADES EXTRACURRICULARES</t>
  </si>
  <si>
    <t>SUPERVISOR(A) DE ARTES GRAFICAS(A)</t>
  </si>
  <si>
    <t>SUPERVISOR(A) DE ASISTENCIA ECONOMICA</t>
  </si>
  <si>
    <t>SUPERVISOR(A) DE COBROS Y RECLAMACIONES</t>
  </si>
  <si>
    <t>SUPERVISOR(A) DE COMPRAS I</t>
  </si>
  <si>
    <t>SUPERVISOR(A) DE COMPRAS II</t>
  </si>
  <si>
    <t>SUPERVISOR(A) DE CONSERJES I</t>
  </si>
  <si>
    <t>SUPERVISOR(A) DE CONSERJES II</t>
  </si>
  <si>
    <t>SUPERVISOR(A) DE CONSTRUCCION I</t>
  </si>
  <si>
    <t>SUPERVISOR(A) DE CONSTRUCCION II</t>
  </si>
  <si>
    <t>SUPERVISOR(A) DE CONTABILIDAD DEL SISTEMA DE RETIRO</t>
  </si>
  <si>
    <t>SUPERVISOR(A) DE CONTROL DE OPERACIONES</t>
  </si>
  <si>
    <t>SUPERVISOR(A) DE ELECTRICISTAS</t>
  </si>
  <si>
    <t>SUPERVISOR(A) DE ENCUADERNACION</t>
  </si>
  <si>
    <t>SUPERVISOR(A) DE ENFERMEROS(AS)</t>
  </si>
  <si>
    <t>SUPERVISOR(A) DE GUARDIANES</t>
  </si>
  <si>
    <t>SUPERVISOR(A) DE HOSPEDAJES PRIVADOS</t>
  </si>
  <si>
    <t>SUPERVISOR(A) DE IMPRENTA</t>
  </si>
  <si>
    <t>SUPERVISOR(A) DE INVESTIGACIONES</t>
  </si>
  <si>
    <t>SUPERVISOR(A) DE JARDINERIA</t>
  </si>
  <si>
    <t>SUPERVISOR(A) DE LA CASA DE ANIMALES</t>
  </si>
  <si>
    <t>SUPERVISOR(A) DE LA PROPIEDAD</t>
  </si>
  <si>
    <t>SUPERVISOR(A) DE LABORATORIO DE CITOGENETICA</t>
  </si>
  <si>
    <t>SUPERVISOR(A) DE LABORATORIO FOTOGRAFICO</t>
  </si>
  <si>
    <t>SUPERVISOR(A) DE MANTENIMIENTO DE EDIFICIOS I</t>
  </si>
  <si>
    <t>SUPERVISOR(A) DE MANTENIMIENTO DE EDIFICIOS II</t>
  </si>
  <si>
    <t>SUPERVISOR(A) DE MEDICINA NUCLEAR</t>
  </si>
  <si>
    <t>SUPERVISOR(A) DE MICROFILMACION</t>
  </si>
  <si>
    <t>SUPERVISOR(A) DE OPERACIONES Y MANTENIMIENTO</t>
  </si>
  <si>
    <t>SUPERVISOR(A) DE OPERADORES DE COMPUTADORES ELECTRONICOS</t>
  </si>
  <si>
    <t>SUPERVISOR(A) DE OPERADORES DE CUADRO TELEFONICO</t>
  </si>
  <si>
    <t>SUPERVISOR(A) DE ORNAMENTACION PANORAMICA</t>
  </si>
  <si>
    <t>SUPERVISOR(A) DE PRODUCCION DE IMPRENTA</t>
  </si>
  <si>
    <t>SUPERVISOR(A) DE RADIO Y/O TELEVISION</t>
  </si>
  <si>
    <t>SUPERVISOR(A) DE RECAUDACIONES</t>
  </si>
  <si>
    <t>SUPERVISOR(A) DE RESIDENCIAS</t>
  </si>
  <si>
    <t>SUPERVISOR(A) DE SERVICIO DE ALIMENTOS</t>
  </si>
  <si>
    <t>SUPERVISOR(A) DE SERVICIOS AUDIOVISUALES</t>
  </si>
  <si>
    <t>SUPERVISOR(A) DE SISTEMAS DE REFRIGERACION Y AIRE ACONDICIONADO</t>
  </si>
  <si>
    <t>SUPERVISOR(A) DE SOLDADORES</t>
  </si>
  <si>
    <t>SUPERVISOR(A) DE SUMINISTROS</t>
  </si>
  <si>
    <t>SUPERVISOR(A) DE TALLER AUTOMOTRIZ</t>
  </si>
  <si>
    <t>SUPERVISOR(A) DE TRANSPORTACION</t>
  </si>
  <si>
    <t>SUPERVISOR(A) SISTEMAS Y PROCEDIMIENTOS</t>
  </si>
  <si>
    <t>SUPERVISOR(A) UNIDAD DE ACTAS Y RECORDS</t>
  </si>
  <si>
    <t>TECNICO DE ENCEFALOGRAMA</t>
  </si>
  <si>
    <t>TECNICO DE FARMACIA</t>
  </si>
  <si>
    <t>TECNICO EN CUIDADO RESPIRATORIO</t>
  </si>
  <si>
    <t>TECNICO OFTALMICO</t>
  </si>
  <si>
    <t>TECNICO(A) AUTOMOTRIZ</t>
  </si>
  <si>
    <t>TECNICO(A) DE ARTES GRAFICAS</t>
  </si>
  <si>
    <t>TECNICO(A) DE CONTROL/LOCUTOR</t>
  </si>
  <si>
    <t>TECNICO(A) DE ECOCARDIOGRAFIA</t>
  </si>
  <si>
    <t>TECNICO(A) DE ELECTROCARDIOGRAFIA</t>
  </si>
  <si>
    <t>TECNICO(A) DE EPIDEMIOLOGIA</t>
  </si>
  <si>
    <t>TECNICO(A) DE EQUIPO AUDIOVISUAL I</t>
  </si>
  <si>
    <t>TECNICO(A) DE EQUIPO AUDIOVISUAL II</t>
  </si>
  <si>
    <t>TECNICO(A) DE EQUIPO PESADO</t>
  </si>
  <si>
    <t>TECNICO(A) DE FOTOLITOGRAFIA</t>
  </si>
  <si>
    <t>TECNICO(A) DE INGENIERIA</t>
  </si>
  <si>
    <t>TECNICO(A) DE INSTRUMENTACION</t>
  </si>
  <si>
    <t>TECNICO(A) DE INVESTIGACIONES CIENTIFICAS</t>
  </si>
  <si>
    <t>TECNICO(A) DE INVESTIGACIONES CLINICAS</t>
  </si>
  <si>
    <t>TECNICO(A) DE LABORATORIO DE IDIOMAS</t>
  </si>
  <si>
    <t>TECNICO(A) DE LABORATORIO I</t>
  </si>
  <si>
    <t>TECNICO(A) DE LABORATORIO II</t>
  </si>
  <si>
    <t>TECNICO(A) DE MICROFILMACION</t>
  </si>
  <si>
    <t>TECNICO(A) DE PERFUSION</t>
  </si>
  <si>
    <t>TECNICO(A) DE PRODUCCION AUDIOVISUAL</t>
  </si>
  <si>
    <t>TECNICO(A) DE RECORDS MEDICOS</t>
  </si>
  <si>
    <t>TECNICO(A) DE REFRIGERACION Y AIRE ACONDICIONADO   I</t>
  </si>
  <si>
    <t>TECNICO(A) DE REFRIGERACION Y AIRE ACONDICIONADO   II</t>
  </si>
  <si>
    <t>TECNICO(A) DE SERVICIOS AUDIOVISUALES</t>
  </si>
  <si>
    <t>TECNICO(A) DE SERVICIOS SOCIALES I</t>
  </si>
  <si>
    <t>TECNICO(A) DE SERVICIOS SOCIALES II</t>
  </si>
  <si>
    <t>TECNICO(A) DE SUMINISTROS ESTERILES</t>
  </si>
  <si>
    <t>TECNICO(A) DE TECNOLOGIAS DE INFORMACION</t>
  </si>
  <si>
    <t>TECNICO(A) DE TELEVISION I</t>
  </si>
  <si>
    <t>TECNICO(A) DE TELEVISION II</t>
  </si>
  <si>
    <t>TECNICO(A) DENTAL</t>
  </si>
  <si>
    <t>TECNICO(A) LEGAL</t>
  </si>
  <si>
    <t>TECNICO(A) QUIRURGICO(A)</t>
  </si>
  <si>
    <t>TECNOLOGO EN MEDICINA NUCLEAR</t>
  </si>
  <si>
    <t>TECNOLOGO RADIOLOGICO EN IMAGENES DE DIAGNOSTICO Y TRATAMIENTO</t>
  </si>
  <si>
    <t>TECNOLOGO(A) EN SALUD ANIMAL I</t>
  </si>
  <si>
    <t>TECNOLOGO(A) EN SALUD ANIMAL II</t>
  </si>
  <si>
    <t>TECNOLOGO(A) EN SALUD ANIMAL III</t>
  </si>
  <si>
    <t>TECNOLOGO(A) MEDICO I</t>
  </si>
  <si>
    <t>TECNOLOGO(A) MEDICO II</t>
  </si>
  <si>
    <t>TECNOLOGO(A) MEDICO III</t>
  </si>
  <si>
    <t>TECNOLOGO(A) MEDICO IV</t>
  </si>
  <si>
    <t>TERAPISTA DEL HABLA/LENGUAJE</t>
  </si>
  <si>
    <t>TERAPISTA FISICO</t>
  </si>
  <si>
    <t>TERAPISTA OCUPACIONAL</t>
  </si>
  <si>
    <t>TRABAJADOR(A)</t>
  </si>
  <si>
    <t>TRABAJADOR(A) DE CONSERVACION</t>
  </si>
  <si>
    <t>TRABAJADOR(A) DE GRANJA</t>
  </si>
  <si>
    <t>TRABAJADOR(A) DE LABORATORIO</t>
  </si>
  <si>
    <t>TRABAJADOR(A) DE MANTENIMIENTO I</t>
  </si>
  <si>
    <t>TRABAJADOR(A) DE MANTENIMIENTO II</t>
  </si>
  <si>
    <t>TRABAJADOR(A) DE SERVICIO DE ALIMENTOS</t>
  </si>
  <si>
    <t>TRABAJADOR(A) DE SERVICIOS DOMESTICOS</t>
  </si>
  <si>
    <t>TRADUCTOR(A)</t>
  </si>
  <si>
    <t>TRANSCRIPTOR(A)</t>
  </si>
  <si>
    <t>VICEPRESIDENTE(A) ASOCIADO</t>
  </si>
  <si>
    <t>VICEPRESIDENTE(A) ASUNTOS ACADEMICOS</t>
  </si>
  <si>
    <t>VICEPRESIDENTE(A) AUXILIAR</t>
  </si>
  <si>
    <t>VICEPRESIDENTE(A) INVESTIGACION Y TECNOLOGIA</t>
  </si>
  <si>
    <t>UNIDAD:</t>
  </si>
  <si>
    <t>Encasillado 15</t>
  </si>
  <si>
    <t>Encasillado 16</t>
  </si>
  <si>
    <t>UNIVERSIDAD DE PUERTO RICO</t>
  </si>
  <si>
    <t>OFICINA DE RECURSOS HUMANOS</t>
  </si>
  <si>
    <t>Año Fiscal:</t>
  </si>
  <si>
    <t>Número de Referencia:</t>
  </si>
  <si>
    <t>1. Nombre:</t>
  </si>
  <si>
    <t>2. Núm.Empleado:</t>
  </si>
  <si>
    <t>3. Transacción:</t>
  </si>
  <si>
    <t>5. Preparación Académica</t>
  </si>
  <si>
    <t xml:space="preserve">4. Propósito: </t>
  </si>
  <si>
    <t>6. Jornada:</t>
  </si>
  <si>
    <t>Parcial:</t>
  </si>
  <si>
    <t xml:space="preserve"> Horas semanales</t>
  </si>
  <si>
    <t xml:space="preserve">7. Fecha de    Efectividad: </t>
  </si>
  <si>
    <t xml:space="preserve">8. Fecha de Terminación </t>
  </si>
  <si>
    <t>9. AEELA</t>
  </si>
  <si>
    <t>10. Retiro</t>
  </si>
  <si>
    <t>11. Plan Médico</t>
  </si>
  <si>
    <t>12. Tipo de Visa</t>
  </si>
  <si>
    <t>Si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</si>
  <si>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</si>
  <si>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</si>
  <si>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</si>
  <si>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</si>
  <si>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</si>
  <si>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</si>
  <si>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</si>
  <si>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Firma del Empleado</t>
  </si>
  <si>
    <t>Fecha</t>
  </si>
  <si>
    <t>Director(a) de Recursos Humanos</t>
  </si>
  <si>
    <t>Supervisor Inmediato</t>
  </si>
  <si>
    <t>Director(a) de Presupuesto/Finanzas</t>
  </si>
  <si>
    <t>Decano o Director de Oficina</t>
  </si>
  <si>
    <t>PI/PD Proyecto Fondos Externos</t>
  </si>
  <si>
    <t>MES</t>
  </si>
  <si>
    <t>DIA</t>
  </si>
  <si>
    <t>AÑO</t>
  </si>
  <si>
    <t xml:space="preserve"> Completa:</t>
  </si>
  <si>
    <t>Director Departamento
 o Sección</t>
  </si>
  <si>
    <t>Autoridad Nominadora 
o su Representante Autorizado</t>
  </si>
  <si>
    <t>Encasillado 3</t>
  </si>
  <si>
    <t>Encasillado 5</t>
  </si>
  <si>
    <t>Encasillado 4</t>
  </si>
  <si>
    <t>Encasillado 20</t>
  </si>
  <si>
    <t>Formula</t>
  </si>
  <si>
    <t>Transacción</t>
  </si>
  <si>
    <t>Prep Académica</t>
  </si>
  <si>
    <t>Tipo de Nombramiento</t>
  </si>
  <si>
    <t>Propósito</t>
  </si>
  <si>
    <t>Título/Rango</t>
  </si>
  <si>
    <t>Componentes de Salario</t>
  </si>
  <si>
    <t>Clase de Servicio</t>
  </si>
  <si>
    <t>Código de Pago</t>
  </si>
  <si>
    <t>Año de Fiscal</t>
  </si>
  <si>
    <t>Escala Docente Aplicable</t>
  </si>
  <si>
    <t>Grupo Trabajo/Códig Asig.</t>
  </si>
  <si>
    <t>Facultad, Departamento u Oficina</t>
  </si>
  <si>
    <t>AUMENTO DE SUELDO AL PERSONAL</t>
  </si>
  <si>
    <t xml:space="preserve">     *</t>
  </si>
  <si>
    <t>SALARIO SEGUN ESCALA</t>
  </si>
  <si>
    <t>A (Clasificado/HEEND)</t>
  </si>
  <si>
    <t>AUMENTO POR NIVELES INTERMEDIOS</t>
  </si>
  <si>
    <t>RANGO DOCENTE ENSEÑANZA</t>
  </si>
  <si>
    <t xml:space="preserve">BONIFICACION ADMINISTRATIVA </t>
  </si>
  <si>
    <t>Varios</t>
  </si>
  <si>
    <t>UPR-A Básica</t>
  </si>
  <si>
    <t>C (No-Clasificado)</t>
  </si>
  <si>
    <t>AUMENTOS POR MERITOS</t>
  </si>
  <si>
    <t>INSTRUCTOR</t>
  </si>
  <si>
    <t>BONIFICACION ADMINISTRATIVA VERANO</t>
  </si>
  <si>
    <t>1000  Sueldos, Jornales, Bonificaciones (Global)</t>
  </si>
  <si>
    <t>2011-2012</t>
  </si>
  <si>
    <t>RCM-D Básica</t>
  </si>
  <si>
    <t>C (Clase Interna)</t>
  </si>
  <si>
    <t>CAMBIO DE JORNADA</t>
  </si>
  <si>
    <t>CATEDRATICO AUXILIAR</t>
  </si>
  <si>
    <t>1010  Sueldos Personal Docente y No Docente</t>
  </si>
  <si>
    <t>2012-2013</t>
  </si>
  <si>
    <t>RCM-E Doctor Ciencias Básicas</t>
  </si>
  <si>
    <t>E (Sindicato)</t>
  </si>
  <si>
    <t>CAMBIO DEPT., CUENTA, DECANATO</t>
  </si>
  <si>
    <t>CATEDRATICO</t>
  </si>
  <si>
    <t>1013  Contrato Docente</t>
  </si>
  <si>
    <t>2013-2014</t>
  </si>
  <si>
    <t>RCM-F Doctor Medicina-Ciencias Clínicas</t>
  </si>
  <si>
    <t>CAMBIO EN CUENTA</t>
  </si>
  <si>
    <t>CATEDRATICO ASOCIADO</t>
  </si>
  <si>
    <t>Elementos de salario</t>
  </si>
  <si>
    <t>1014  Sueldo Personal Docente por Contrato Verano</t>
  </si>
  <si>
    <t>2014-2015</t>
  </si>
  <si>
    <t xml:space="preserve">CAMBIO EN CUENTA   </t>
  </si>
  <si>
    <t>PROFESOR ADJUNTO</t>
  </si>
  <si>
    <t>AYUDA ECONOMICA</t>
  </si>
  <si>
    <t>1016  Docente Temporero</t>
  </si>
  <si>
    <t>2015-2016</t>
  </si>
  <si>
    <t>CAMBIO EN CUENTA, AJUSTE EN HORAS Y SALARIOS</t>
  </si>
  <si>
    <t>RANGO DOCENTE INVESTIGACION</t>
  </si>
  <si>
    <t>BONO DE NAVIDAD</t>
  </si>
  <si>
    <t>1020  Personal Docente: proyectos especiales y/o investigación</t>
  </si>
  <si>
    <t>2016-2017</t>
  </si>
  <si>
    <t>CAMBIO EN DEBERES, RESPONSABILIDAD O AUTORIDAD</t>
  </si>
  <si>
    <t>INVESTIGADOR ASISTENTE</t>
  </si>
  <si>
    <t>BONO NO RECURRENTE</t>
  </si>
  <si>
    <t>1029  Personal No Docente:proyectos especiales y/o investigación</t>
  </si>
  <si>
    <t>2017-2018</t>
  </si>
  <si>
    <t>CAMBIO EN DEPARTAMENTO U OFICINA</t>
  </si>
  <si>
    <t>INVESTIGADOR AUXILIAR</t>
  </si>
  <si>
    <t>COMP DOC PROY INV</t>
  </si>
  <si>
    <t>1031  Sueldo Personal No Docente con Nombramiento a Tarea Parcial</t>
  </si>
  <si>
    <t>2018-2019</t>
  </si>
  <si>
    <t>CAMBIO EN FECHA DE EFECTIVIDAD</t>
  </si>
  <si>
    <t>INVESTIGADOR</t>
  </si>
  <si>
    <t>COMP DOCENTE</t>
  </si>
  <si>
    <t>1040  Contrato</t>
  </si>
  <si>
    <t>2019-2020</t>
  </si>
  <si>
    <t>CAMBIO EN FECHA DE TERMINACIÓN</t>
  </si>
  <si>
    <t>RANGO DOCENTE CONSEJEROS</t>
  </si>
  <si>
    <t>COMP GUARDIAS MEDICAS</t>
  </si>
  <si>
    <t>1082  Bono de Navidad</t>
  </si>
  <si>
    <t>2020-2021</t>
  </si>
  <si>
    <t>CAMBIO EN POSICIÓN</t>
  </si>
  <si>
    <t>CONSEJERO II</t>
  </si>
  <si>
    <t>COMP NO DOC PROY INV</t>
  </si>
  <si>
    <t>1083  Quinquenios</t>
  </si>
  <si>
    <t>2021-2022</t>
  </si>
  <si>
    <t>CAMBIO EN SUELDO</t>
  </si>
  <si>
    <t>CONSEJERO III</t>
  </si>
  <si>
    <t>COMP NO DOC TIEMPO CERT</t>
  </si>
  <si>
    <t>1084  Licencias Acumuladas Ordinarias y por Enfermedad</t>
  </si>
  <si>
    <t>2022-2023</t>
  </si>
  <si>
    <t>CAMBIO EN TAREA</t>
  </si>
  <si>
    <t xml:space="preserve"> CONSEJERO IV</t>
  </si>
  <si>
    <t>COMP NO DOCENTE</t>
  </si>
  <si>
    <t>1086  Bonificación Prep. Acad.</t>
  </si>
  <si>
    <t>2023-2024</t>
  </si>
  <si>
    <t>CAMBIO EN TIPO DE NOMBRAMIENTO</t>
  </si>
  <si>
    <t>RANGO DOCENTE TRABAJADORES SOCIALES</t>
  </si>
  <si>
    <t>DIF REQ ESP PUESTO</t>
  </si>
  <si>
    <t>1088  Aumentos por Méritos</t>
  </si>
  <si>
    <t>2024-2025</t>
  </si>
  <si>
    <t>CAMBIO EN TITULO</t>
  </si>
  <si>
    <t>TRABAJADOR SOCIAL I</t>
  </si>
  <si>
    <t>1089  Reclasificación de Puestos</t>
  </si>
  <si>
    <t>2025-2026</t>
  </si>
  <si>
    <t>CAMBIO EN TITULO Y AJUSTE EN SALARIO</t>
  </si>
  <si>
    <t>TRABAJADOR SOCIAL II</t>
  </si>
  <si>
    <t>DIF TAREA ADICIONAL</t>
  </si>
  <si>
    <t>1090  Asensos al Personal Docente</t>
  </si>
  <si>
    <t>CATEDRA ESPECIAL</t>
  </si>
  <si>
    <t>TRABAJADOR SOCIAL III</t>
  </si>
  <si>
    <t>DIF TAREA ALTO RIESGO</t>
  </si>
  <si>
    <t>1091  Aumentos de Sueldo al Personal</t>
  </si>
  <si>
    <t>CLASIFICACIÓN ORIGINAL ERRÓNEA</t>
  </si>
  <si>
    <t>TRABAJADOR SOCIAL IV</t>
  </si>
  <si>
    <t>DIF TURNO TRAB SINDICATO</t>
  </si>
  <si>
    <t>1092  Exceso de Licencia Ordinaria</t>
  </si>
  <si>
    <t>COMPENSACIÓN ADICIONAL</t>
  </si>
  <si>
    <t>DIF TURNO TRABAJO FEDERACION</t>
  </si>
  <si>
    <t>CONFIANZA A ESPECIAL</t>
  </si>
  <si>
    <t>RANGO DOCENTE PSICOLOGOS</t>
  </si>
  <si>
    <t>DIF UBIC GEOGRAFICA</t>
  </si>
  <si>
    <t>CONFIANZA A PERMANENTE</t>
  </si>
  <si>
    <t>PSICOLOGO I</t>
  </si>
  <si>
    <t>DIST PLAN PRACTICA INTRAMURAL</t>
  </si>
  <si>
    <t>CONFIANZA A PROBATORIO</t>
  </si>
  <si>
    <t>PSICOLOGO II</t>
  </si>
  <si>
    <t>FONDO PROT TRAB</t>
  </si>
  <si>
    <t>CONFIANZA A SUSTITUTO</t>
  </si>
  <si>
    <t>PSICOLOGO III</t>
  </si>
  <si>
    <t>HORAS CERTIFICADAS</t>
  </si>
  <si>
    <t>1093  Exceso de Licencia por Enfermedad</t>
  </si>
  <si>
    <t>CONFIANZA A TEMPORERO</t>
  </si>
  <si>
    <t>PSICOLOGO IV</t>
  </si>
  <si>
    <t>INCENTIVO</t>
  </si>
  <si>
    <t>1094  Ayuda Especial Verano</t>
  </si>
  <si>
    <t>TOTAL</t>
  </si>
  <si>
    <t>CONTRATO</t>
  </si>
  <si>
    <t>INCENTIVO INST DOCENTE</t>
  </si>
  <si>
    <t>1095  Beneficio Personal Federación Laborista (Turnos Especiales)</t>
  </si>
  <si>
    <t>CONTRATO DE SERVICIOS PERSONALES</t>
  </si>
  <si>
    <t>ESPECIALISTA DE EXTENSION</t>
  </si>
  <si>
    <t>INDEMNIZACION</t>
  </si>
  <si>
    <t>2000  Beneficios a Empleados (Global)</t>
  </si>
  <si>
    <t>CONTRATO JUBILADO DOCENTE</t>
  </si>
  <si>
    <t>2010  Ayuda Económica Personal Docente (Global)</t>
  </si>
  <si>
    <t>CONTRATO JUBILADO NO DOCENTE</t>
  </si>
  <si>
    <t>ESPECIALISTA ASIST. EXTENSION</t>
  </si>
  <si>
    <t>OBVENCION GASTOS ACADEMICOS</t>
  </si>
  <si>
    <t>CONTRATO LEY 100</t>
  </si>
  <si>
    <t>ESPECIALISTA AUX. EXTENSION</t>
  </si>
  <si>
    <t>OBVENCION UNIFORMES</t>
  </si>
  <si>
    <t>CULTURAL</t>
  </si>
  <si>
    <t>ESPECIALISTA ASOC. EXTENSION</t>
  </si>
  <si>
    <t>PAGO GLOBAL EXCESO LE</t>
  </si>
  <si>
    <t>DEDICARSE A LABOR ARTÍSTICA</t>
  </si>
  <si>
    <t>ESPECIALISTA EXTENSION</t>
  </si>
  <si>
    <t>PAGO GLOBAL EXCESO LO</t>
  </si>
  <si>
    <t>DEDICARSE A LABOR LITERARIA</t>
  </si>
  <si>
    <t>PAGO GLOBAL LE</t>
  </si>
  <si>
    <t>DENTRO DE LA MISMA UNIDAD INSTITUCIONAL O RECINTO</t>
  </si>
  <si>
    <t>AGENTE AGRICOLA ASOC. EXT.</t>
  </si>
  <si>
    <t>PAGO GLOBAL LO</t>
  </si>
  <si>
    <t>DEPORTIVA</t>
  </si>
  <si>
    <t>AGENTE AGRICOLA EXTENSION</t>
  </si>
  <si>
    <t>PAGO GLOBAL LO CONT SERV</t>
  </si>
  <si>
    <t>DESCENSO A INICIATIVA DE LA INSTITUCIÓN</t>
  </si>
  <si>
    <t>PAGO GLOBAL LO DIF EN SUELDO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</si>
  <si>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</si>
  <si>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RANGO DOCENTE ECONOMISTA HOGAR EXT.</t>
  </si>
  <si>
    <t>PAGO GLOBAL LO REINTEGRO CAT</t>
  </si>
  <si>
    <t>DIFERENCIAL</t>
  </si>
  <si>
    <t>ECONOMISTA HOGAR ASIST. EXT.</t>
  </si>
  <si>
    <t>PLAN MEDICO ASOC DE MAESTROS ER</t>
  </si>
  <si>
    <t>DIRIGIR OFICINA/DEPTO/PROYECTO</t>
  </si>
  <si>
    <t>ECONOMISTA HOGAR AUX. EXT.</t>
  </si>
  <si>
    <t>PLAN MEDICO ER</t>
  </si>
  <si>
    <t>DISPENSA OTORGADA POR LA JUNTA DE GOBIERNO</t>
  </si>
  <si>
    <t>ECONOMISTA HOGAR ASOC. EXT.</t>
  </si>
  <si>
    <t>PLAN MEDICO FARMACIA ER</t>
  </si>
  <si>
    <t>DISTRIBUCION DE SUELDO EN CUENTA</t>
  </si>
  <si>
    <t>PLAN MEDICO SINDICATO ER</t>
  </si>
  <si>
    <t>DISTRIBUCION EN SUELDO Y CAMBIO EN CUENTA</t>
  </si>
  <si>
    <t>RANGO DOCENTE BIBLIOTECARIOS</t>
  </si>
  <si>
    <t>RET CIVIL SERV RET SYSTEM ER Contribution</t>
  </si>
  <si>
    <t>ENFERMEDAD</t>
  </si>
  <si>
    <t>BIBLIOTECARIO I</t>
  </si>
  <si>
    <t>RET GOBIERNO ELA ER Contribution</t>
  </si>
  <si>
    <t>ENSENAR EN OTRA INSTITUCIÓN</t>
  </si>
  <si>
    <t>BIBLIOTECARIO II</t>
  </si>
  <si>
    <t>RET TEACHERS INS ER Contribution</t>
  </si>
  <si>
    <t>ESCRIBIR LIBRO</t>
  </si>
  <si>
    <t>BIBLIOTECARIO III</t>
  </si>
  <si>
    <t>RET UPR 001 COORD 4 A 6_5 ST ER Contribution</t>
  </si>
  <si>
    <t>ESPECIAL A PERMANENTE</t>
  </si>
  <si>
    <t>BIBLIOTECARIO IV</t>
  </si>
  <si>
    <t>RET UPR 002 COORD 4 A 6_5 C55 CT 35K ER Contribution</t>
  </si>
  <si>
    <t>ESPECIAL A PERMANENTE CONDICIONADO</t>
  </si>
  <si>
    <t>RET UPR 003 COORD 5 C37 CT 35K ER Contribution</t>
  </si>
  <si>
    <t>ESPECIAL A PROBATORIO</t>
  </si>
  <si>
    <t>INVESTIGADOR POST DOCTORAL</t>
  </si>
  <si>
    <t>RET UPR 004 SUP 7 C55 CT 35K ER Contribution</t>
  </si>
  <si>
    <t>ESPECIAL A SUSTITUTO</t>
  </si>
  <si>
    <t>RET UPR 005 SUP 7 ST ER Contribution</t>
  </si>
  <si>
    <t>ESPECIAL A TEMPORERO</t>
  </si>
  <si>
    <t>CONFERENCIANTE</t>
  </si>
  <si>
    <t>RET UPR 006 SUP 8 C55 CT 35K ER Contribution</t>
  </si>
  <si>
    <t>ESTUDIOS  CON AYUDA ECONÓMICA- OBTENER MAESTRIA</t>
  </si>
  <si>
    <t>CONFERENCIANTE VISITANTE</t>
  </si>
  <si>
    <t>RET UPR 014 COORD 9 C37 CT 50K ER Contribution</t>
  </si>
  <si>
    <t>ESTUDIOS - OBTENER DOCTORADO</t>
  </si>
  <si>
    <t>PROFESOR VISITANTE</t>
  </si>
  <si>
    <t>RET UPR 015 SUP 9 C55 CT 50K ER Contribution</t>
  </si>
  <si>
    <t>ESTUDIOS - OBTENER MAESTRIA</t>
  </si>
  <si>
    <t>PROFESOR RESIDENTE</t>
  </si>
  <si>
    <t>RET UPR 016 COORD 9 C55 CT 50K ER Contribution</t>
  </si>
  <si>
    <t>ESTUDIOS - TESIS / DISERTACIÓN</t>
  </si>
  <si>
    <t>RET UPR 017 COORD 11 C37 CT 69K ER Contribution</t>
  </si>
  <si>
    <t>ESTUDIOS CON AYUDA ECONÓMICA - OBTENER DOCTORADO</t>
  </si>
  <si>
    <t>ABOGADO(A) I</t>
  </si>
  <si>
    <t>RET UPR 018 COORD 11 C55 CT 69K ER Contribution</t>
  </si>
  <si>
    <t>ESTUDIOS CON AYUDA ECONÓMICA - TESIS / DISERTACION</t>
  </si>
  <si>
    <t>ABOGADO(A) II</t>
  </si>
  <si>
    <t>RET UPR 019 SUP 11 C55 CT 69K ER Contribution</t>
  </si>
  <si>
    <t>EVOLUCIÓN DE PUESTO</t>
  </si>
  <si>
    <t>ABOGADO(A) III</t>
  </si>
  <si>
    <t>RET UPR 023 SUP 11 C102 CT 69K ER Contribution</t>
  </si>
  <si>
    <t>EXTENSION EN NOMBRAMIENTO</t>
  </si>
  <si>
    <t>ABOGADO(A) IV</t>
  </si>
  <si>
    <t>RET UPR 024 COORD 6 C37 CT 35K C140 ER Contribution</t>
  </si>
  <si>
    <t>EXTENSION EN NOMBRAMIENTO Y CAMBIO EN CUENTA</t>
  </si>
  <si>
    <t>ABOGADO(A) V</t>
  </si>
  <si>
    <t>RET UPR 025 SUP 8 C55 CT 35K C140 ER Contribution</t>
  </si>
  <si>
    <t>FECHA DE TERMINACION</t>
  </si>
  <si>
    <t>AD HONOREM</t>
  </si>
  <si>
    <t>RET UPR 026 SUP 8 C55 ST C140 ER Contribution</t>
  </si>
  <si>
    <t>FINES PERSONALES</t>
  </si>
  <si>
    <t>ADMINISTRADOR(A) AUXILIAR DE EMPRESAS UNIVERSITARIAS</t>
  </si>
  <si>
    <t>RET UPR 027 SUP 9 C55 CT 35K C140 ER Contribution</t>
  </si>
  <si>
    <t>2035    Aportación Patronal Plan de Ahorros Federal</t>
  </si>
  <si>
    <t>FSE</t>
  </si>
  <si>
    <t>ADMINISTRADOR(A) CENTRO DE LA FACULTAD</t>
  </si>
  <si>
    <t>RET UPR 028 SUP 12 C102 CT 69K C140 ER Contribution</t>
  </si>
  <si>
    <t>ADMINISTRADOR(A) DE DOCUMENTOS I</t>
  </si>
  <si>
    <t>RET UPR 029 SUP 12 C140 CT 69K ER Contribution</t>
  </si>
  <si>
    <t>INVESTIGACIÓN</t>
  </si>
  <si>
    <t>ADMINISTRADOR(A) DE DOCUMENTOS II</t>
  </si>
  <si>
    <t>RET UPR 044 SUP 10 C55 CT 50K C140 ER Contribution</t>
  </si>
  <si>
    <t>ADMINISTRADOR(A) DE EDIFICIOS DE APARTAMIENTOS</t>
  </si>
  <si>
    <t>RET UPR 045 COORD 10 C55 CT 50K C140 ER Contribution</t>
  </si>
  <si>
    <t>2036    Aportación Seguro Accidentes del Trabajo e Incapacidad Federal</t>
  </si>
  <si>
    <t>JORNAL A ESPECIAL</t>
  </si>
  <si>
    <t>ADMINISTRADOR(A) DE EMPRESAS UNIVERSITARIAS</t>
  </si>
  <si>
    <t>RET UPR 046 COORD 12 C37 CT 69K C140 ER Contribution</t>
  </si>
  <si>
    <t>2037    2040  Aportaciones Patronales Estatales</t>
  </si>
  <si>
    <t>JORNAL A PROBATORIO</t>
  </si>
  <si>
    <t>ADMINISTRADOR(A) DE LA BASE DE DATOS I</t>
  </si>
  <si>
    <t>RET UPR 047 COORD 12 C55 CT 69K C140 ER Contribution</t>
  </si>
  <si>
    <t>2038    2041  Aportación Patronal Fondo de Retiro Estatal</t>
  </si>
  <si>
    <t>JORNAL A SUSTITUTO</t>
  </si>
  <si>
    <t>ADMINISTRADOR(A) DE LA BASE DE DATOS II</t>
  </si>
  <si>
    <t>RET UPR 048 SUP 12 C55 CT 69K C140 ER Contribution</t>
  </si>
  <si>
    <t>JORNAL A TEMPORERO</t>
  </si>
  <si>
    <t>ADMINISTRADOR(A) DE LIBRERIA I</t>
  </si>
  <si>
    <t>RET UPR 049 COORD 10 C37 CT 50K C140 ER Contribution</t>
  </si>
  <si>
    <t>2039    2042  Aportación Patronal Seguro Social Choferil</t>
  </si>
  <si>
    <t>LICENCIA CON SUELDO</t>
  </si>
  <si>
    <t>ADMINISTRADOR(A) DE LIBRERIA II</t>
  </si>
  <si>
    <t>RET UPR 055 COORD 5 A 7_5 ST C140 ER Contribution</t>
  </si>
  <si>
    <t>2043    Aportación Patronal Fondo de Retiro para Maestros</t>
  </si>
  <si>
    <t>LICENCIA EN SERVICIO</t>
  </si>
  <si>
    <t>ADMINISTRADOR(A) DE LIBRERIA III</t>
  </si>
  <si>
    <t>RET UPR 056 COORD 5 A7_5 C55 CT 35K C140 ER Contribution</t>
  </si>
  <si>
    <t>LICENCIA EXTRAORDINARIA</t>
  </si>
  <si>
    <t>ADMINISTRADOR(A) DE PROGRAMA</t>
  </si>
  <si>
    <t>RET UPR 260 PREST PER</t>
  </si>
  <si>
    <t>2044    Seguro por Desempleo</t>
  </si>
  <si>
    <t>LICENCIA EXTRAORDINARIA CON SUELDO</t>
  </si>
  <si>
    <t>ADMINISTRADOR(A) DE PROYECTO</t>
  </si>
  <si>
    <t>SEGURO CHOFERIL ER</t>
  </si>
  <si>
    <t>2045    Aportación Seguro Accidentes del Trabajo e Incapacidad Estatal</t>
  </si>
  <si>
    <t>LICENCIA EXTRAORDINARIA SIN SUELDO</t>
  </si>
  <si>
    <t>ADMINISTRADOR(A) DE RECORDS MEDICOS</t>
  </si>
  <si>
    <t>SS_ER</t>
  </si>
  <si>
    <t>LICENCIA SIN SUELDO</t>
  </si>
  <si>
    <t>ADMINISTRADOR(A) DE REVISTA</t>
  </si>
  <si>
    <t>SUELDO VERANO INST</t>
  </si>
  <si>
    <t>2051   Aportación Patronal Sist. Retiro</t>
  </si>
  <si>
    <t>LICENCIA SIN SUELDO ASISTIR A EVENTO ARTÍSTICO</t>
  </si>
  <si>
    <t>ADMINISTRADOR(A) DE SERVICIOS DE SALUD</t>
  </si>
  <si>
    <t>SUELDO VERANO INV</t>
  </si>
  <si>
    <t>2053     Seguro  Médico UPR</t>
  </si>
  <si>
    <t>LICENCIA SIN SUELDO ASISTIR A EVENTO CIENTÍFICO</t>
  </si>
  <si>
    <t>ADMINISTRADOR(A) DEL CENTRO COLEGIAL</t>
  </si>
  <si>
    <t>TIEMPO EXTRA DESASTRE</t>
  </si>
  <si>
    <t>LICENCIA SIN SUELDO ASISTIR A EVENTO DEPORTIVO</t>
  </si>
  <si>
    <t>ADMINISTRADOR(A) POSTAL I</t>
  </si>
  <si>
    <t>TIEMPO EXTRA DOBLE</t>
  </si>
  <si>
    <t>2057  Obvenciones</t>
  </si>
  <si>
    <t>LICENCIA SIN SUELDO ASISTIR A EVENTO EDUCATIVO</t>
  </si>
  <si>
    <t>ADMINISTRADOR(A) POSTAL II</t>
  </si>
  <si>
    <t>TIEMPO EXTRA PERDIEM</t>
  </si>
  <si>
    <t>9100  Costos Indirectos</t>
  </si>
  <si>
    <t>LICENCIA SIN SUELDO ASISTIR A EVENTO LITERARIO</t>
  </si>
  <si>
    <t>AGENTE AGRICOLA ASISTENTE DE EXTENSION</t>
  </si>
  <si>
    <t>TIEMPO EXTRA SENCILLO</t>
  </si>
  <si>
    <t>LICENCIA SIN SUELDO VIAJE CULTURAL</t>
  </si>
  <si>
    <t>AGENTE AGRICOLA ASOCIADO DE EXTENSION</t>
  </si>
  <si>
    <t>TIEMPO EXTRA TIEMPO Y MEDIO</t>
  </si>
  <si>
    <t>MATERNIDAD</t>
  </si>
  <si>
    <t>AGENTE AGRICOLA AUXILIAR DE EXTENSION</t>
  </si>
  <si>
    <t>MEDIANTE CERTIFICACIÓN DE ELEGIBLES</t>
  </si>
  <si>
    <t>AGENTE AGRICOLA DE EXTENSION</t>
  </si>
  <si>
    <t>MÉDICO FAMILIAR</t>
  </si>
  <si>
    <t>AGENTE COMPRADOR(A)</t>
  </si>
  <si>
    <t>MEJORAMIENTO PROFESIONAL Y CULTURAL</t>
  </si>
  <si>
    <t>AGRIMENSOR(A) I</t>
  </si>
  <si>
    <t>MILITAR</t>
  </si>
  <si>
    <t>AGRIMENSOR(A) II</t>
  </si>
  <si>
    <t>MODIFICACIÓN PLAN DE CLASIFICACIÓN Y RETRIBUCIÓN</t>
  </si>
  <si>
    <t>ALBANIL</t>
  </si>
  <si>
    <t xml:space="preserve">NOMBRAMIENTO </t>
  </si>
  <si>
    <t>AMA DE LLAVES</t>
  </si>
  <si>
    <t>NUEVO NOMBRAMIENTO</t>
  </si>
  <si>
    <t>ANALISTA DE PRESUPUESTO I</t>
  </si>
  <si>
    <t>OBVENCIÓN</t>
  </si>
  <si>
    <t>ANALISTA DE PRESUPUESTO II</t>
  </si>
  <si>
    <t>ORDEN DEL SEGURO SOCIAL</t>
  </si>
  <si>
    <t>ANALISTA DE PRESUPUESTO III</t>
  </si>
  <si>
    <t>ORDEN JUDICIAL</t>
  </si>
  <si>
    <t>ANALISTA DE RECURSOS HUMANOS I</t>
  </si>
  <si>
    <t>ORDEN SISTEMA DE RETIRO</t>
  </si>
  <si>
    <t>ANALISTA DE RECURSOS HUMANOS II</t>
  </si>
  <si>
    <t>OTORGACION DE QUINQUENIO</t>
  </si>
  <si>
    <t>ANALISTA DE RECURSOS HUMANOS III</t>
  </si>
  <si>
    <t>OTROS</t>
  </si>
  <si>
    <t>ANALISTA DE RECURSOS HUMANOS IV</t>
  </si>
  <si>
    <t>OTROS FINES</t>
  </si>
  <si>
    <t>ANALISTA DE RECURSOS HUMANOS V</t>
  </si>
  <si>
    <t>OTROS: ESPECIFIQUE EN COMENTARIOS</t>
  </si>
  <si>
    <t>ANALISTA DE SISTEMAS ELECTRONICOS</t>
  </si>
  <si>
    <t>PATERNIDAD</t>
  </si>
  <si>
    <t>ANALISTA DE SISTEMAS Y PROCEDIMIENTOS CENTRAL I</t>
  </si>
  <si>
    <t>PERMANENTE A CONFIANZA</t>
  </si>
  <si>
    <t>ANALISTA DE SISTEMAS Y PROCEDIMIENTOS CENTRAL II</t>
  </si>
  <si>
    <t>PERMANENTE A TEMPORERO</t>
  </si>
  <si>
    <t>ANALISTA DE SISTEMAS Y PROCEDIMIENTOS CENTRAL III</t>
  </si>
  <si>
    <t>PROBATORIO A CONFIANZA</t>
  </si>
  <si>
    <t>ANALISTA DE SISTEMAS Y PROCEDIMIENTOS II</t>
  </si>
  <si>
    <t>PROBATORIO A PERMANENTE</t>
  </si>
  <si>
    <t>ANALISTA DE SISTEMAS Y PROCEDIMIENTOS III</t>
  </si>
  <si>
    <t>PROPÓSITOS POLÍTICOS</t>
  </si>
  <si>
    <t>ANALISTA PROGRAMADOR DE SISTEMAS ELECTRONICOS I</t>
  </si>
  <si>
    <t>PRÓRROGA</t>
  </si>
  <si>
    <t>ANALISTA PROGRAMADOR DE SISTEMAS ELECTRONICOS II</t>
  </si>
  <si>
    <t>PROYECTO DE INVESTIGACIÓN</t>
  </si>
  <si>
    <t>ANALISTA PROGRAMADOR DE SISTEMAS ELECTRONICOS III</t>
  </si>
  <si>
    <t>REALIZAR TRABAJO ESPECIAL</t>
  </si>
  <si>
    <t>ARCHIVERO(A)</t>
  </si>
  <si>
    <t>RECESO</t>
  </si>
  <si>
    <t>ARMERO(A)</t>
  </si>
  <si>
    <t>RENOVACION</t>
  </si>
  <si>
    <t>ARQUEOLOGO(A)</t>
  </si>
  <si>
    <t>RETRIBUCIÓN INTERINATO</t>
  </si>
  <si>
    <t>ARQUITECTO(A)</t>
  </si>
  <si>
    <t>SERVICIOS CLÍNICOS</t>
  </si>
  <si>
    <t>ARTESANO(A) EN CERAMICA</t>
  </si>
  <si>
    <t>SERVIR EN ORGANIZACIÓN CULTURAL</t>
  </si>
  <si>
    <t>ARTISTA RESIDENTE</t>
  </si>
  <si>
    <t>SERVIR EN OTRA AGENCIA GUBERNAMENTAL MÁXIMO 2 AÑOS</t>
  </si>
  <si>
    <t>ASESOR(A) LEGAL</t>
  </si>
  <si>
    <t>SERVIR EN OTRA ORGANIZACIÓN ENSEÑANZA</t>
  </si>
  <si>
    <t>ASESOR(A) LEGAL I</t>
  </si>
  <si>
    <t>SINDICAL</t>
  </si>
  <si>
    <t>ASESOR(A) LEGAL II</t>
  </si>
  <si>
    <t>SUSTITUTO A ESPECIAL</t>
  </si>
  <si>
    <t>ASESOR(A) LEGAL III</t>
  </si>
  <si>
    <t>SUSTITUTO A PERMANENTE</t>
  </si>
  <si>
    <t>ASESOR(A) LEGAL IV</t>
  </si>
  <si>
    <t>SUSTITUTO A PROBATORIO</t>
  </si>
  <si>
    <t>ASESOR(A) LEGAL V</t>
  </si>
  <si>
    <t>SUSTITUTO A TEMPORERO</t>
  </si>
  <si>
    <t>ASISTENTE DE ADMINISTRACION I</t>
  </si>
  <si>
    <t>TAREA PARCIAL A PROBATORIO</t>
  </si>
  <si>
    <t>ASISTENTE DE ADMINISTRACION II</t>
  </si>
  <si>
    <t>TAREA PARCIAL A SUSTITUTO</t>
  </si>
  <si>
    <t>ASISTENTE DE ADMINISTRACION III</t>
  </si>
  <si>
    <t>TAREAS ADMINISTRATIVAS</t>
  </si>
  <si>
    <t>ASISTENTE DE ADMINISTRACION IV</t>
  </si>
  <si>
    <t>TEMPORERO A ESPECIAL</t>
  </si>
  <si>
    <t>ASISTENTE DEL REGISTRADOR AUXILIAR</t>
  </si>
  <si>
    <t>TEMPORERO A PERMANENTE</t>
  </si>
  <si>
    <t>ASISTENTE DENTAL I</t>
  </si>
  <si>
    <t>TEMPORERO A PROBATORIO</t>
  </si>
  <si>
    <t>ASISTENTE DENTAL II</t>
  </si>
  <si>
    <t>TEMPORERO A SUSTITUTO</t>
  </si>
  <si>
    <t>ASISTENTE DENTAL III</t>
  </si>
  <si>
    <t>TIPO DE NOMBRAMIENTO</t>
  </si>
  <si>
    <t>ASISTENTE EN IDIOMAS</t>
  </si>
  <si>
    <t>TITULO</t>
  </si>
  <si>
    <t>ASISTENTE EN TERAPIA FISICA</t>
  </si>
  <si>
    <t>TRASLADO A OTRA UNIDAD INSTITUCIONAL</t>
  </si>
  <si>
    <t>ASISTENTE EN TERAPIA OCUPACIONAL</t>
  </si>
  <si>
    <t>TRASLADO DENTRO DE LA MISMA UNIDAD INSTITUCIONAL</t>
  </si>
  <si>
    <t>ASOCIADO(A) EN INVESTIGACIONES</t>
  </si>
  <si>
    <t>TRASLADO DESDE OTRA AGENCIA GUBERNAMENTAL</t>
  </si>
  <si>
    <t>AUDITOR(A)</t>
  </si>
  <si>
    <t>TRASLADO HACIA ORGANIZACION FUERA DE PUERTO RICO</t>
  </si>
  <si>
    <t>AUDITOR(A) ASOCIADO(A)</t>
  </si>
  <si>
    <t>TRASLADO HACIA OTRA AGENCIA GUBERNAMENTAL</t>
  </si>
  <si>
    <t>AUDITOR(A) ASOCIADO(S) DE TECNOLOGIA DE INFORMATICA</t>
  </si>
  <si>
    <t>TRASLADO HACIA OTRA UNIDAD INSTITUCIONAL O RECINTO</t>
  </si>
  <si>
    <t>AUDITOR(A) DE TECNOLOGIA DE INFORMATICA EN ADIESTRAMIENTO</t>
  </si>
  <si>
    <t>AUDITOR(A) DE TECNOLOGIAS DE INFORMATICA</t>
  </si>
  <si>
    <t>AUDITOR(A) EN ADIESTRAMIENTO</t>
  </si>
  <si>
    <t>AUDITOR(A) SENIOR</t>
  </si>
  <si>
    <t>AUXILIAR DE BIBLIOTECA</t>
  </si>
  <si>
    <t>AUXILIAR DE COMPRAS Y SUMINISTROS I</t>
  </si>
  <si>
    <t>AUXILIAR DE COMPRAS Y SUMINISTROS II</t>
  </si>
  <si>
    <t>AUXILIAR DE IMPRENTA</t>
  </si>
  <si>
    <t>AUXILIAR DE INGENIERIA I</t>
  </si>
  <si>
    <t>AUXILIAR DE INGENIERIA II</t>
  </si>
  <si>
    <t>AUXILIAR DE INVESTIGACIONES AGRICOLAS</t>
  </si>
  <si>
    <t>AUXILIAR DE INVESTIGACIONES I</t>
  </si>
  <si>
    <t>AUXILIAR DE INVESTIGACIONES II</t>
  </si>
  <si>
    <t>AUXILIAR DE INVESTIGACIONES III</t>
  </si>
  <si>
    <t>AUXILIAR DE LA PROPIEDAD</t>
  </si>
  <si>
    <t>AUXILIAR DE LIBRERIA I</t>
  </si>
  <si>
    <t>AUXILIAR DE LIBRERIA II</t>
  </si>
  <si>
    <t>AUXILIAR EN ARTES TEATRALES</t>
  </si>
  <si>
    <t>AUXILIAR EN CONTABILIDAD I</t>
  </si>
  <si>
    <t>AUXILIAR EN CONTABILIDAD II</t>
  </si>
  <si>
    <t>AUXILIAR EN CONTABILIDAD III</t>
  </si>
  <si>
    <t>AUXILIAR EN CONTABILIDAD IV</t>
  </si>
  <si>
    <t>AUXILIAR EN EDUCACION FISICA</t>
  </si>
  <si>
    <t>AUXILIAR EN SALUD ORAL</t>
  </si>
  <si>
    <t>AUXILIAR EN SALUD PUBLICA I</t>
  </si>
  <si>
    <t>AUXILIAR EN SALUD PUBLICA II</t>
  </si>
  <si>
    <t>AUXILIAR EN TRABAJOS DIESTROS</t>
  </si>
  <si>
    <t>AUXILIAR ESTADISTICAS I</t>
  </si>
  <si>
    <t>AUXILIAR ESTADISTICAS II</t>
  </si>
  <si>
    <t>AUXILIAR POSTAL I</t>
  </si>
  <si>
    <t>AUXILIAR POSTAL II</t>
  </si>
  <si>
    <t>AYUDANTE DE ELECTRICISTA</t>
  </si>
  <si>
    <t>AYUDANTE DE LABORATORIO</t>
  </si>
  <si>
    <t>AYUDANTE DE MAESTRO(A) PREESCOLAR</t>
  </si>
  <si>
    <t>AYUDANTE DE PATOLOGIA</t>
  </si>
  <si>
    <t>AYUDANTE EJECUTIVO(A)</t>
  </si>
  <si>
    <t>AYUDANTE ESPECIAL</t>
  </si>
  <si>
    <t>AYUDANTE ESPECIAL DEL DECANO(A)</t>
  </si>
  <si>
    <t>AYUDANTE ESPECIAL DEL DIRECTOR(A)</t>
  </si>
  <si>
    <t>BIBLIOTECARIO(A) AUXILIAR I</t>
  </si>
  <si>
    <t>BIBLIOTECARIO(A) AUXILIAR II</t>
  </si>
  <si>
    <t>BIBLIOTECARIO(A) AUXILIAR III</t>
  </si>
  <si>
    <t>BUZO</t>
  </si>
  <si>
    <t>CAJERO(A)</t>
  </si>
  <si>
    <t>CAPATAZ DE PINTORES</t>
  </si>
  <si>
    <t>CAPATAZ DE TRABAJADORES</t>
  </si>
  <si>
    <t>CAPITAN(A) DE BARCO</t>
  </si>
  <si>
    <t>CAPITAN(A) DE LANCHA</t>
  </si>
  <si>
    <t>CARPINTERO(A)</t>
  </si>
  <si>
    <t>CERRAJERO(A)</t>
  </si>
  <si>
    <t>CITOTECNOLOGO(A)</t>
  </si>
  <si>
    <t>CONDUCTOR(A) AUTOMOVIL DEL PRESIDENTE</t>
  </si>
  <si>
    <t>CONDUCTOR(A) DE AMBULANCIA</t>
  </si>
  <si>
    <t>CONDUCTOR(A) DE AUTOMOVIL I</t>
  </si>
  <si>
    <t>CONDUCTOR(A) DE AUTOMOVIL II</t>
  </si>
  <si>
    <t>CONDUCTOR(A) DE CAMIONES</t>
  </si>
  <si>
    <t>CONDUCTOR(A) DEL PRESIDENTE(A)</t>
  </si>
  <si>
    <t>CONDUCTOR(A) DEL RECTOR(A)</t>
  </si>
  <si>
    <t>CONFECCIONADOR(A) DE ALIMENTOS</t>
  </si>
  <si>
    <t>CONSEJERO I</t>
  </si>
  <si>
    <t>CONSEJERO IV</t>
  </si>
  <si>
    <t>CONSERJE</t>
  </si>
  <si>
    <t>CONTADOR(A) I</t>
  </si>
  <si>
    <t>CONTADOR(A) II</t>
  </si>
  <si>
    <t>CONTADOR(A) III</t>
  </si>
  <si>
    <t>CONTADOR(A) IV</t>
  </si>
  <si>
    <t>CONTRAMAESTRE</t>
  </si>
  <si>
    <t>COORDINADOR(A) DE ACTIVIDADES EXTRACURRICULARES</t>
  </si>
  <si>
    <t>COORDINADOR(A) DE COMPUTACION ACADEMICA</t>
  </si>
  <si>
    <t>COORDINADOR(A) DE HORARIOS ACADEMICOS</t>
  </si>
  <si>
    <t>COORDINADOR(A) DE INVESTIGACIONES Y TRANSACCIONES</t>
  </si>
  <si>
    <t>COORDINADOR(A) DE PRODUCCION</t>
  </si>
  <si>
    <t>COORDINADOR(A) DE PRODUCCION EDUCATIVA</t>
  </si>
  <si>
    <t>COORDINADOR(A) DE PROGRAMA</t>
  </si>
  <si>
    <t>COORDINADOR(A) DE PROYECTO</t>
  </si>
  <si>
    <t>COORDINADOR(A) DE SEGURIDAD Y VIGILANCIA</t>
  </si>
  <si>
    <t>COORDINADOR(A) DE SERVICIOS TECNICOS AL USUARIO I</t>
  </si>
  <si>
    <t>COORDINADOR(A) DE SERVICIOS TECNICOS AL USUARIO II</t>
  </si>
  <si>
    <t>COORDINADOR(A) DE SERVICIOS TECNICOS AL USUARIO III</t>
  </si>
  <si>
    <t>COORDINADOR(A) DE TRANSFERENCIAS, TRASLADOS Y READMISIONES</t>
  </si>
  <si>
    <t>COORDINADORA(A) AUXILIAR DE EDUCACION PREESCOLAR</t>
  </si>
  <si>
    <t>COORDINARDO(A) DEL TALLER DE VESTUARIO</t>
  </si>
  <si>
    <t>CORRECTOR(A) DE PRUEBAS</t>
  </si>
  <si>
    <t>CURADOR(A)</t>
  </si>
  <si>
    <t>DECANO(A) ADMINISTRACION DE EMPRESAS</t>
  </si>
  <si>
    <t>DECANO(A) ASOCIADO(A)</t>
  </si>
  <si>
    <t>DECANO(A) ASUNTOS ACADEMICOS</t>
  </si>
  <si>
    <t>DECANO(A) AUXILIAR</t>
  </si>
  <si>
    <t>DECANO(A) CIENCIAS BIOSOCIALES Y SALUD PUBLICA</t>
  </si>
  <si>
    <t>DECANO(A) DE ARTES Y CIENCIAS</t>
  </si>
  <si>
    <t>DECANO(A) DE CIENCIAS NATURALES</t>
  </si>
  <si>
    <t>DECANO(A) DE CIENCIAS SOCIALES</t>
  </si>
  <si>
    <t>DECANO(A) DE EDUCACION</t>
  </si>
  <si>
    <t>DECANO(A) DE ENFERMERIA</t>
  </si>
  <si>
    <t>DECANO(A) DE ESTUDIANTES</t>
  </si>
  <si>
    <t>DECANO(A) DE ESTUDIO GENERALES</t>
  </si>
  <si>
    <t>DECANO(A) DE HUMANIDADES</t>
  </si>
  <si>
    <t>DECANO(A) DE INGENIERIA</t>
  </si>
  <si>
    <t>DECANO(A) DE ODONTOLOGIA</t>
  </si>
  <si>
    <t>DECANO(A) ESCUELA DE ARQUITECTURA</t>
  </si>
  <si>
    <t>DECANO(A) ESCUELA DE DERECHO</t>
  </si>
  <si>
    <t>DECANO(A) ESCUELA DE FARMACIA</t>
  </si>
  <si>
    <t>DECANO(A) ESCUELA DE MEDICINA</t>
  </si>
  <si>
    <t>DECANO(A) ESCUELA SALUD PUBLICA</t>
  </si>
  <si>
    <t>DECANO(A) ESTUDIOS GRADUADOS</t>
  </si>
  <si>
    <t>DECANO(A)DE ADMINISTRACION</t>
  </si>
  <si>
    <t>DECANO(A)DE CIENCIAS AGRICOLAS</t>
  </si>
  <si>
    <t>DELINEANTE ARQUITECTONICO I</t>
  </si>
  <si>
    <t>DELINEANTE ARQUITECTONICO II</t>
  </si>
  <si>
    <t>DENTISTA</t>
  </si>
  <si>
    <t>DIR CUMPL E INTEG EN INVEST CENTRAL</t>
  </si>
  <si>
    <t>DIRECTOR (A) MUSICAL</t>
  </si>
  <si>
    <t>DIRECTOR DE ACTIVIDADES Y ORGANIZACIONES ESTUDIANTILES</t>
  </si>
  <si>
    <t>DIRECTOR DE OPERACIONES Y CONTROL CENTRAL</t>
  </si>
  <si>
    <t>DIRECTOR EJECUTIVO SISTEMA DE RETIRO</t>
  </si>
  <si>
    <t>DIRECTOR SERVICIOS TECNICOS EN TEC INFORMACION CENTRAL</t>
  </si>
  <si>
    <t>DIRECTOR(A)  SISTEMA DE GERENCIA AMBIENTAL</t>
  </si>
  <si>
    <t>DIRECTOR(A) ASOCIADO(A)</t>
  </si>
  <si>
    <t>DIRECTOR(A) AUXILIAR</t>
  </si>
  <si>
    <t>DIRECTOR(A) AUXILIAR DE ACTIVIDADES EXTRACURRICULARES</t>
  </si>
  <si>
    <t>DIRECTOR(A) AUXILIAR DE ADMISIONES</t>
  </si>
  <si>
    <t>DIRECTOR(A) AUXILIAR DE ASISTENCIA ECONOMICA</t>
  </si>
  <si>
    <t>DIRECTOR(A) AUXILIAR DE COBROS Y RECLAMACIONES</t>
  </si>
  <si>
    <t>DIRECTOR(A) AUXILIAR DE COMPRAS Y SUMINISTROS</t>
  </si>
  <si>
    <t>DIRECTOR(A) AUXILIAR DE CONTABILIDAD</t>
  </si>
  <si>
    <t>DIRECTOR(A) AUXILIAR DE FINANZAS CENTRAL</t>
  </si>
  <si>
    <t>DIRECTOR(A) AUXILIAR DE NOMINAS</t>
  </si>
  <si>
    <t>DIRECTOR(A) AUXILIAR DE ORNAMENTACION PANORAMICA</t>
  </si>
  <si>
    <t>DIRECTOR(A) AUXILIAR DE RECAUDACIONES</t>
  </si>
  <si>
    <t>DIRECTOR(A) AUXILIAR DE RESIDENCIAS</t>
  </si>
  <si>
    <t>DIRECTOR(A) AUXILIAR DE SEGURIDAD</t>
  </si>
  <si>
    <t>DIRECTOR(A) CALIDAD AMBIENTAL Y SEGURIDAD OCUPACIONAL</t>
  </si>
  <si>
    <t>DIRECTOR(A) CENTRO DE INVESTIGACION</t>
  </si>
  <si>
    <t>DIRECTOR(A) CENTRO DESARROLLO PREESCOLAR</t>
  </si>
  <si>
    <t>DIRECTOR(A) DE ACTIVIDADES ATLETICAS</t>
  </si>
  <si>
    <t>DIRECTOR(A) DE ACTIVIDADES EXTRACURRICULARES</t>
  </si>
  <si>
    <t>DIRECTOR(A) DE ADMISIONES</t>
  </si>
  <si>
    <t>DIRECTOR(A) DE ADQUISICION Y EDICION</t>
  </si>
  <si>
    <t>DIRECTOR(A) DE AGRUPACION MUSICAL</t>
  </si>
  <si>
    <t>DIRECTOR(A) DE ASISTENCIA ECONOMICA</t>
  </si>
  <si>
    <t>DIRECTOR(A) DE ASUNTOS LEGALES</t>
  </si>
  <si>
    <t>DIRECTOR(A) DE AUDITORIA INTERNA</t>
  </si>
  <si>
    <t>DIRECTOR(A) DE BIBLIOTECA</t>
  </si>
  <si>
    <t>DIRECTOR(A) DE COBROS Y RECLAMACIONES</t>
  </si>
  <si>
    <t>DIRECTOR(A) DE COMPRAS</t>
  </si>
  <si>
    <t>DIRECTOR(A) DE COMPRAS Y SUMINISTROS</t>
  </si>
  <si>
    <t>DIRECTOR(A) DE CONTABILIDAD I</t>
  </si>
  <si>
    <t>DIRECTOR(A) DE CONTABILIDAD II</t>
  </si>
  <si>
    <t>DIRECTOR(A) DE CONTROL DE OPERACIONES Y PROCESAMIENTO DE DATOS I</t>
  </si>
  <si>
    <t>DIRECTOR(A) DE CONTROL DE OPERACIONES Y PROCESAMIENTO DE DATOS II</t>
  </si>
  <si>
    <t>DIRECTOR(A) DE CONTROL DE OPERACIONES Y PROCESAMIENTO DE DATOS III</t>
  </si>
  <si>
    <t>DIRECTOR(A) DE CORO</t>
  </si>
  <si>
    <t>DIRECTOR(A) DE DEPARTAMENTO</t>
  </si>
  <si>
    <t>DIRECTOR(A) DE DESARROLLO DE TECNOLOGIAS DE INFORMACION</t>
  </si>
  <si>
    <t>DIRECTOR(A) DE DISENO Y CONSTRUCCION</t>
  </si>
  <si>
    <t>DIRECTOR(A) DE EDICION</t>
  </si>
  <si>
    <t>DIRECTOR(A) DE ESCUELA</t>
  </si>
  <si>
    <t>DIRECTOR(A) DE ESCUELA GRADUADA</t>
  </si>
  <si>
    <t>DIRECTOR(A) DE ESTUDIOS INSTITUCIONALES</t>
  </si>
  <si>
    <t>DIRECTOR(A) DE FINANZAS</t>
  </si>
  <si>
    <t>DIRECTOR(A) DE FINANZAS DE LA UNIVERSIDAD</t>
  </si>
  <si>
    <t>DIRECTOR(A) DE INSTITUTOS</t>
  </si>
  <si>
    <t>DIRECTOR(A) DE JARDIN BOTANICO</t>
  </si>
  <si>
    <t>DIRECTOR(A) DE LA EDITORIAL</t>
  </si>
  <si>
    <t>DIRECTOR(A) DE LA OFICINA DE EMPLEO</t>
  </si>
  <si>
    <t>DIRECTOR(A) DE LA TUNA UNIVERSITARIA</t>
  </si>
  <si>
    <t>DIRECTOR(A) DE MANTENIMIENTO DE TERRENOS</t>
  </si>
  <si>
    <t>DIRECTOR(A) DE MANTENIMIENTO EDIFICIOS</t>
  </si>
  <si>
    <t>DIRECTOR(A) DE MERCADEO Y PUBLICIDAD</t>
  </si>
  <si>
    <t>DIRECTOR(A) DE MUSEO</t>
  </si>
  <si>
    <t>DIRECTOR(A) DE NOMINAS I</t>
  </si>
  <si>
    <t>DIRECTOR(A) DE NOMINAS II</t>
  </si>
  <si>
    <t>DIRECTOR(A) DE NOMINAS III</t>
  </si>
  <si>
    <t>DIRECTOR(A) DE NOMINAS IV</t>
  </si>
  <si>
    <t>DIRECTOR(A) DE OFICINA DE EX-ALUMNOS I</t>
  </si>
  <si>
    <t>DIRECTOR(A) DE OFICINA DE EX-ALUMNOS II</t>
  </si>
  <si>
    <t>DIRECTOR(A) DE ORNAMENTACION PANORAMICA</t>
  </si>
  <si>
    <t>DIRECTOR(A) DE PLANIFICACION</t>
  </si>
  <si>
    <t>DIRECTOR(A) DE PLANIFICACION Y PRESUPUESTO</t>
  </si>
  <si>
    <t>DIRECTOR(A) DE PRENSA Y COMUNICACIONES</t>
  </si>
  <si>
    <t>DIRECTOR(A) DE PRESUPUESTO</t>
  </si>
  <si>
    <t>DIRECTOR(A) DE PRODUCCION EDUCATIVA</t>
  </si>
  <si>
    <t>DIRECTOR(A) DE PROGRAMAS</t>
  </si>
  <si>
    <t>DIRECTOR(A) DE PROGRAMAS Y HOSPEDAJES PRIVADOS</t>
  </si>
  <si>
    <t>DIRECTOR(A) DE RECAUDACIONES</t>
  </si>
  <si>
    <t>DIRECTOR(A) DE RECURSOS EXTERNOS</t>
  </si>
  <si>
    <t>DIRECTOR(A) DE RECURSOS FISICOS</t>
  </si>
  <si>
    <t>DIRECTOR(A) DE RECURSOS HUMANOS</t>
  </si>
  <si>
    <t>DIRECTOR(A) DE RESIDENCIAS</t>
  </si>
  <si>
    <t>DIRECTOR(A) DE REVISTA</t>
  </si>
  <si>
    <t>DIRECTOR(A) DE SEGURIDAD Y VIGILANCIA</t>
  </si>
  <si>
    <t>DIRECTOR(A) DE SEGUROS</t>
  </si>
  <si>
    <t>DIRECTOR(A) DE SERVICIOS ADMINISTRATIVOS</t>
  </si>
  <si>
    <t>DIRECTOR(A) DE SERVICIOS GENERALES</t>
  </si>
  <si>
    <t>DIRECTOR(A) DE SERVICIOS TECNICOS EN TECNOLOGIAS DE INFORMACION I</t>
  </si>
  <si>
    <t>DIRECTOR(A) DE SERVICIOS TECNICOS EN TECNOLOGIAS DE INFORMACION II</t>
  </si>
  <si>
    <t>DIRECTOR(A) DE SISTEMAS DE INFORMACION</t>
  </si>
  <si>
    <t>ASCENSO</t>
  </si>
  <si>
    <t>AYUDA ECONOMICA PARA ESTUDIOS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</si>
  <si>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</si>
  <si>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</si>
  <si>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</si>
  <si>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</si>
  <si>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</si>
  <si>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</si>
  <si>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</si>
  <si>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</si>
  <si>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</si>
  <si>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</si>
  <si>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</si>
  <si>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</si>
  <si>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</si>
  <si>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</si>
  <si>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</si>
  <si>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</si>
  <si>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</si>
  <si>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>DIRECTOR(A) DE SISTEMAS Y PROCEDIMIENTOS</t>
  </si>
  <si>
    <t>DIRECTOR(A) DE VENTAS</t>
  </si>
  <si>
    <t>DIRECTOR(A) DEL ARCHIVO DE EXPEDIENTES INACTIVOS</t>
  </si>
  <si>
    <t>DIRECTOR(A) DEL CENTRO DE RECURSOS EDUCATIVOS</t>
  </si>
  <si>
    <t>DIRECTOR(A) DEL PROGRAMA DE INTERCAMBIO</t>
  </si>
  <si>
    <t>DIRECTOR(A) DEL PROGRAMA DE SERVICIOS A VETERANOS</t>
  </si>
  <si>
    <t>DIRECTOR(A) DEL PROGRAMA DE VIVIENDA</t>
  </si>
  <si>
    <t>DIRECTOR(A) DESARROLLO FISICO E INFRAESTRUCTURA</t>
  </si>
  <si>
    <t>DIRECTOR(A) DESARROLLO Y EXALUMNOS</t>
  </si>
  <si>
    <t>DIRECTOR(A) EDUCACION CONTINUA Y ESTUDIOS PROFESIONALES</t>
  </si>
  <si>
    <t>DIRECTOR(A) EJECUTIVO OFICINA DEL PRESIDENTE</t>
  </si>
  <si>
    <t>DIRECTOR(A) MEDICO</t>
  </si>
  <si>
    <t>DIRECTOR(A) PERIODICO DIALOGO</t>
  </si>
  <si>
    <t>DIRECTOR(A) SERVICIOS COMPLEMENTARIOS</t>
  </si>
  <si>
    <t>DIRECTOR(A) TECNOLOGIA ACADEMICA Y ADMINISTRATIVA</t>
  </si>
  <si>
    <t>DISENADOR PAGINA DE INTERNET</t>
  </si>
  <si>
    <t>DISENADOR(A) DE EXPOSICIONES</t>
  </si>
  <si>
    <t>DISENADOR(A) GRAFICO</t>
  </si>
  <si>
    <t>DOCENTE ESPERA RANGO ACADEMICO (RCM)</t>
  </si>
  <si>
    <t>EBANISTA</t>
  </si>
  <si>
    <t>ECONOMISTA DEL HOGAR ASISTENTE DE EXTENSION</t>
  </si>
  <si>
    <t>ECONOMISTA DEL HOGAR ASOCIADO DE EXTENSION</t>
  </si>
  <si>
    <t>ECONOMISTA DEL HOGAR AUXILIAR DE EXTENSION</t>
  </si>
  <si>
    <t>ECONOMISTA DEL HOGAR DE EXTENSION</t>
  </si>
  <si>
    <t>EDITOR(A) I</t>
  </si>
  <si>
    <t>EDITOR(A) II</t>
  </si>
  <si>
    <t>EDUCADOR(A) DE MUSEO</t>
  </si>
  <si>
    <t>EDUCADOR(A) EN SALUD I</t>
  </si>
  <si>
    <t>EDUCADOR(A) EN SALUD II</t>
  </si>
  <si>
    <t>EDUCADOR(A) EN SALUD III</t>
  </si>
  <si>
    <t>EJECUTIVO(A) DE CONTROL DE PERDIDAS</t>
  </si>
  <si>
    <t>ELECTRICISTA I</t>
  </si>
  <si>
    <t>ELECTRICISTA II</t>
  </si>
  <si>
    <t>EMBALSAMADOR(A)</t>
  </si>
  <si>
    <t>ENCARGADO(A) DE LA PROPIEDAD</t>
  </si>
  <si>
    <t>ENCARGADO(A) DE VAQUERIA</t>
  </si>
  <si>
    <t>ENCARGADO(A) DEL ALMACEN DE LOS LABORATORIOS DE INVESTIGACION Y ENSENANZA CIENTIFICA</t>
  </si>
  <si>
    <t>ENCUADERNADOR(A)</t>
  </si>
  <si>
    <t>ENFERMERO(A) ASOCIADO(A)</t>
  </si>
  <si>
    <t>ENFERMERO(A) ESPECIALISTA</t>
  </si>
  <si>
    <t>ENFERMERO(A) GENERALISTA</t>
  </si>
  <si>
    <t>ENFERMERO(A) PRACTICA</t>
  </si>
  <si>
    <t>ENTREVISTADOR(A) DE EMPLEO</t>
  </si>
  <si>
    <t>ESCOLTA</t>
  </si>
  <si>
    <t>ESPECIALISTA ASISTENTE DE EXTENSION</t>
  </si>
  <si>
    <t>ESPECIALISTA ASOCIADO DE EXTENSION</t>
  </si>
  <si>
    <t>ESPECIALISTA AUXILIAR DE EXTENSION</t>
  </si>
  <si>
    <t>ESPECIALISTA EN ACTIVIDADES SUB-ACUATICAS</t>
  </si>
  <si>
    <t>ESPECIALISTA EN COMUNICACION</t>
  </si>
  <si>
    <t>ESPECIALISTA EN CONSERVACION DE ENERGIA I</t>
  </si>
  <si>
    <t>ESPECIALISTA EN CONSERVACION DE ENERGIA II</t>
  </si>
  <si>
    <t>ESPECIALISTA EN CURRICULO Y EVALUACION I</t>
  </si>
  <si>
    <t>ESPECIALISTA EN CURRICULO Y EVALUACION II</t>
  </si>
  <si>
    <t>ESPECIALISTA EN CURRICULO Y EVALUACION III</t>
  </si>
  <si>
    <t>ESPECIALISTA EN CURRICULO Y EVALUACION IV</t>
  </si>
  <si>
    <t>ESPECIALISTA EN EQUIPO DE COMPUTACION Y TELECOMUNICACIONES I</t>
  </si>
  <si>
    <t>ESPECIALISTA EN EQUIPO DE COMPUTACION Y TELECOMUNICACIONES II</t>
  </si>
  <si>
    <t>ESPECIALISTA EN EQUIPO DE COMPUTACION Y TELECOMUNICACIONES III</t>
  </si>
  <si>
    <t>ESPECIALISTA EN INFORMATIZACION DE BIBLIOTECA I</t>
  </si>
  <si>
    <t>ESPECIALISTA EN INFORMATIZACION DE BIBLIOTECA II</t>
  </si>
  <si>
    <t>ESPECIALISTA EN NUTRICION Y DIETETICA</t>
  </si>
  <si>
    <t>ESPECIALISTA EN PLANIFICACION I</t>
  </si>
  <si>
    <t>ESPECIALISTA EN PLANIFICACION II</t>
  </si>
  <si>
    <t>ESPECIALISTA EN PRESUPUESTO I</t>
  </si>
  <si>
    <t>ESPECIALISTA EN PRESUPUESTO II</t>
  </si>
  <si>
    <t>ESPECIALISTA EN PROGRAMAS DE ASISTENCIA ECONOMICA</t>
  </si>
  <si>
    <t>ESPECIALISTA EN RECURSOS HUMANOS I</t>
  </si>
  <si>
    <t>ESPECIALISTA EN RECURSOS HUMANOS II</t>
  </si>
  <si>
    <t>ESPECIALISTA EN RECURSOS HUMANOS III</t>
  </si>
  <si>
    <t>ESPECIALISTA EN SALUD, SEGURIDAD OCUPACIONAL Y AMBIENTAL I</t>
  </si>
  <si>
    <t>ESPECIALISTA EN SALUD, SEGURIDAD OCUPACIONAL Y AMBIENTAL II</t>
  </si>
  <si>
    <t>ESPECIALISTA EN SALUD, SEGURIDAD OCUPACIONAL Y AMBIENTAL III</t>
  </si>
  <si>
    <t>ESPECIALISTA EN SALUD, SEGURIDAD OCUPACIONAL Y AMBIENTAL IV</t>
  </si>
  <si>
    <t>ESPECIALISTA EN SISTEMAS OPERATIVOS I</t>
  </si>
  <si>
    <t>ESPECIALISTA EN SISTEMAS OPERATIVOS II</t>
  </si>
  <si>
    <t>ESPECIALISTA EN SISTEMAS Y PROCEDIMIENTOS CENTRAL</t>
  </si>
  <si>
    <t>ESPECIALISTA EN TECNOLOGIAS DE COMUNICACION I</t>
  </si>
  <si>
    <t>ESPECIALISTA EN TECNOLOGIAS DE COMUNICACION II</t>
  </si>
  <si>
    <t>ESPECIALISTA EN TECNOLOGIAS DE INFORMACION I</t>
  </si>
  <si>
    <t>ESPECIALISTA EN TECNOLOGIAS DE INFORMACION II</t>
  </si>
  <si>
    <t>ESPECIALISTA EN TECNOLOGIAS DE INFORMACION III</t>
  </si>
  <si>
    <t>ESPECIALISTA INSTRUMENTACION CIENTIFICA</t>
  </si>
  <si>
    <t>FARMACEUTICO(A) I</t>
  </si>
  <si>
    <t>FARMACEUTICO(A) II</t>
  </si>
  <si>
    <t>FARMACEUTICO(A) III</t>
  </si>
  <si>
    <t>FISICO(A) AUXILIAR DE RADIACION MEDICA</t>
  </si>
  <si>
    <t>FOTOGRAFO MEDICO</t>
  </si>
  <si>
    <t>FOTOGRAFO(A)</t>
  </si>
  <si>
    <t>FOTOGRAFO(A) DE ARTE</t>
  </si>
  <si>
    <t>GERENTE DE AUDITORIA INTERNA</t>
  </si>
  <si>
    <t>GERENTE DE REDACCION</t>
  </si>
  <si>
    <t>GERENTE DE VENTAS</t>
  </si>
  <si>
    <t>GUARDIAN</t>
  </si>
  <si>
    <t>GUIA DEL JARDIN BOTANICO</t>
  </si>
  <si>
    <t>HIGIENISTA DENTAL I</t>
  </si>
  <si>
    <t>HIGIENISTA DENTAL II</t>
  </si>
  <si>
    <t>HISTOTECNICO(A)</t>
  </si>
  <si>
    <t>HISTOTECNOLOGO(A)</t>
  </si>
  <si>
    <t>HOJALATERO</t>
  </si>
  <si>
    <t>ILUSTRADOR(A) CIENTIFICO(A)</t>
  </si>
  <si>
    <t>INGENIERO(A)</t>
  </si>
  <si>
    <t>INGENIERO(A) DE PLANIFICACION FISICA</t>
  </si>
  <si>
    <t>INVESTIGADOR AFILIADO</t>
  </si>
  <si>
    <t>INVESTIGADOR ASOCIADO</t>
  </si>
  <si>
    <t>JARDINERO(A) I</t>
  </si>
  <si>
    <t>JARDINERO(A) II</t>
  </si>
  <si>
    <t>LIBRETISTA</t>
  </si>
  <si>
    <t>LINOTIPISTA</t>
  </si>
  <si>
    <t>MAESTRO(A) ASISTENTE</t>
  </si>
  <si>
    <t>MAESTRO(A) EN CENTRO DE CUIDADO DIURNO</t>
  </si>
  <si>
    <t>MAESTRO(A) PREESCOLAR I</t>
  </si>
  <si>
    <t>MAESTRO(A) PREESCOLAR II</t>
  </si>
  <si>
    <t>MAQUINISTA DE BARCO</t>
  </si>
  <si>
    <t>MARINERO(A)</t>
  </si>
  <si>
    <t>MECANICO(A) AUTOMOTRIZ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</si>
  <si>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</si>
  <si>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</si>
  <si>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</si>
  <si>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</si>
  <si>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</si>
  <si>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</si>
  <si>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</si>
  <si>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</si>
  <si>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</si>
  <si>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</si>
  <si>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</si>
  <si>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</si>
  <si>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</si>
  <si>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</si>
  <si>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</si>
  <si>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</si>
  <si>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</si>
  <si>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</si>
  <si>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</si>
  <si>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</si>
  <si>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</si>
  <si>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</si>
  <si>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</si>
  <si>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</si>
  <si>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</si>
  <si>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</si>
  <si>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</si>
  <si>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</si>
  <si>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</si>
  <si>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</si>
  <si>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</si>
  <si>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</si>
  <si>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</si>
  <si>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</si>
  <si>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</si>
  <si>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</si>
  <si>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</si>
  <si>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</si>
  <si>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</si>
  <si>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</si>
  <si>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</si>
  <si>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</si>
  <si>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</si>
  <si>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</si>
  <si>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</si>
  <si>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</si>
  <si>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</si>
  <si>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</si>
  <si>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</si>
  <si>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</si>
  <si>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</si>
  <si>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</si>
  <si>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</si>
  <si>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</si>
  <si>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</si>
  <si>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</si>
  <si>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</si>
  <si>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</si>
  <si>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</si>
  <si>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</si>
  <si>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</si>
  <si>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</si>
  <si>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</si>
  <si>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</si>
  <si>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</si>
  <si>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</si>
  <si>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</si>
  <si>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</si>
  <si>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</si>
  <si>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</si>
  <si>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</si>
  <si>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</si>
  <si>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</si>
  <si>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</si>
  <si>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</si>
  <si>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</si>
  <si>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</si>
  <si>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</si>
  <si>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</si>
  <si>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</si>
  <si>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</si>
  <si>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</si>
  <si>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</si>
  <si>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14201 AUXILIAR DE BIBLIOTECA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</si>
  <si>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</si>
  <si>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</si>
  <si>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</si>
  <si>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</si>
  <si>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</si>
  <si>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</si>
  <si>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</si>
  <si>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</si>
  <si>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</si>
  <si>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</si>
  <si>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</si>
  <si>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</si>
  <si>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</si>
  <si>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</si>
  <si>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</si>
  <si>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</si>
  <si>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17204 AUXILIAR EN CONTABILIDAD IV</t>
  </si>
  <si>
    <t>31611 AUXILIAR EN EDUCACION FISICA</t>
  </si>
  <si>
    <t>31216 AUXILIAR EN SALUD ORAL</t>
  </si>
  <si>
    <t>31606 AUXILIAR EN SALUD PUBLICA I</t>
  </si>
  <si>
    <t>31607 AUXILIAR EN SALUD PUBLICA II</t>
  </si>
  <si>
    <t>24101 AUXILIAR EN TRABAJOS DIESTROS</t>
  </si>
  <si>
    <t>13401 AUXILIAR ESTADISTICAS I</t>
  </si>
  <si>
    <t>13402 AUXILIAR ESTADISTICAS II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</si>
  <si>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</si>
  <si>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</si>
  <si>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</si>
  <si>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</si>
  <si>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</si>
  <si>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</si>
  <si>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</si>
  <si>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</si>
  <si>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</si>
  <si>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</si>
  <si>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</si>
  <si>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</si>
  <si>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</si>
  <si>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</si>
  <si>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</si>
  <si>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</si>
  <si>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</si>
  <si>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</si>
  <si>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</si>
  <si>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</si>
  <si>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</si>
  <si>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</si>
  <si>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</si>
  <si>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</si>
  <si>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</si>
  <si>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</si>
  <si>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</si>
  <si>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</si>
  <si>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</si>
  <si>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</si>
  <si>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</si>
  <si>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</si>
  <si>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</si>
  <si>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</si>
  <si>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</si>
  <si>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</si>
  <si>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</si>
  <si>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</si>
  <si>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</si>
  <si>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</si>
  <si>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</si>
  <si>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</si>
  <si>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</si>
  <si>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</si>
  <si>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</si>
  <si>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</si>
  <si>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</si>
  <si>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</si>
  <si>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</si>
  <si>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</si>
  <si>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</si>
  <si>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</si>
  <si>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</si>
  <si>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</si>
  <si>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</si>
  <si>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</si>
  <si>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</si>
  <si>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</si>
  <si>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</si>
  <si>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</si>
  <si>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</si>
  <si>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</si>
  <si>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</si>
  <si>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</si>
  <si>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</si>
  <si>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</si>
  <si>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</si>
  <si>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</si>
  <si>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</si>
  <si>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</si>
  <si>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</si>
  <si>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</si>
  <si>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</si>
  <si>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</si>
  <si>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</si>
  <si>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</si>
  <si>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</si>
  <si>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</si>
  <si>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</si>
  <si>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</si>
  <si>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</si>
  <si>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</si>
  <si>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</si>
  <si>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</si>
  <si>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</si>
  <si>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</si>
  <si>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</si>
  <si>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</si>
  <si>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</si>
  <si>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</si>
  <si>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</si>
  <si>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</si>
  <si>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</si>
  <si>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</si>
  <si>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</si>
  <si>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</si>
  <si>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</si>
  <si>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</si>
  <si>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</si>
  <si>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</si>
  <si>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</si>
  <si>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</si>
  <si>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</si>
  <si>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</si>
  <si>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</si>
  <si>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</si>
  <si>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</si>
  <si>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</si>
  <si>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</si>
  <si>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</si>
  <si>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</si>
  <si>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</si>
  <si>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</si>
  <si>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</si>
  <si>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</si>
  <si>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</si>
  <si>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</si>
  <si>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</si>
  <si>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</si>
  <si>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</si>
  <si>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</si>
  <si>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</si>
  <si>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</si>
  <si>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</si>
  <si>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</si>
  <si>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</si>
  <si>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</si>
  <si>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</si>
  <si>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</si>
  <si>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</si>
  <si>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</si>
  <si>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</si>
  <si>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</si>
  <si>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</si>
  <si>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</si>
  <si>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</si>
  <si>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</si>
  <si>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</si>
  <si>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</si>
  <si>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</si>
  <si>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</si>
  <si>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</si>
  <si>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</si>
  <si>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</si>
  <si>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</si>
  <si>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</si>
  <si>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</si>
  <si>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</si>
  <si>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</si>
  <si>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</si>
  <si>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</si>
  <si>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</si>
  <si>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</si>
  <si>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</si>
  <si>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</si>
  <si>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</si>
  <si>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</si>
  <si>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</si>
  <si>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</si>
  <si>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</si>
  <si>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</si>
  <si>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</si>
  <si>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</si>
  <si>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</si>
  <si>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</si>
  <si>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</si>
  <si>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</si>
  <si>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</si>
  <si>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</si>
  <si>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</si>
  <si>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</si>
  <si>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</si>
  <si>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</si>
  <si>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</si>
  <si>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</si>
  <si>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</si>
  <si>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</si>
  <si>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</si>
  <si>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</si>
  <si>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</si>
  <si>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</si>
  <si>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</si>
  <si>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</si>
  <si>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</si>
  <si>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</si>
  <si>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</si>
  <si>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</si>
  <si>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</si>
  <si>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</si>
  <si>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</si>
  <si>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</si>
  <si>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</si>
  <si>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</si>
  <si>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</si>
  <si>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</si>
  <si>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</si>
  <si>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</si>
  <si>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</si>
  <si>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</si>
  <si>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</si>
  <si>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</si>
  <si>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</si>
  <si>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</si>
  <si>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</si>
  <si>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</si>
  <si>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</si>
  <si>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</si>
  <si>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</si>
  <si>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</si>
  <si>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</si>
  <si>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</si>
  <si>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</si>
  <si>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</si>
  <si>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</si>
  <si>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</si>
  <si>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</si>
  <si>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</si>
  <si>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</si>
  <si>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</si>
  <si>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</si>
  <si>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</si>
  <si>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</si>
  <si>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</si>
  <si>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</si>
  <si>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</si>
  <si>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</si>
  <si>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</si>
  <si>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</si>
  <si>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</si>
  <si>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</si>
  <si>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</si>
  <si>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</si>
  <si>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</si>
  <si>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</si>
  <si>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</si>
  <si>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</si>
  <si>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</si>
  <si>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</si>
  <si>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</si>
  <si>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</si>
  <si>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</si>
  <si>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</si>
  <si>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</si>
  <si>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</si>
  <si>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</si>
  <si>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</si>
  <si>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</si>
  <si>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</si>
  <si>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</si>
  <si>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</si>
  <si>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</si>
  <si>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</si>
  <si>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</si>
  <si>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</si>
  <si>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</si>
  <si>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</si>
  <si>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</si>
  <si>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</si>
  <si>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</si>
  <si>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</si>
  <si>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</si>
  <si>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</si>
  <si>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</si>
  <si>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</si>
  <si>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</si>
  <si>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</si>
  <si>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</si>
  <si>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</si>
  <si>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</si>
  <si>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</si>
  <si>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</si>
  <si>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</si>
  <si>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</si>
  <si>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</si>
  <si>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</si>
  <si>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</si>
  <si>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</si>
  <si>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</si>
  <si>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</si>
  <si>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</si>
  <si>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</si>
  <si>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</si>
  <si>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</si>
  <si>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</si>
  <si>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</si>
  <si>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</si>
  <si>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</si>
  <si>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</si>
  <si>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</si>
  <si>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</si>
  <si>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</si>
  <si>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</si>
  <si>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</si>
  <si>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</si>
  <si>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</si>
  <si>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</si>
  <si>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</si>
  <si>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</si>
  <si>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</si>
  <si>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</si>
  <si>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</si>
  <si>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</si>
  <si>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</si>
  <si>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</si>
  <si>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</si>
  <si>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</si>
  <si>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</si>
  <si>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</si>
  <si>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</si>
  <si>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</si>
  <si>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</si>
  <si>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</si>
  <si>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</si>
  <si>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</si>
  <si>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</si>
  <si>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</si>
  <si>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</si>
  <si>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</si>
  <si>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</si>
  <si>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</si>
  <si>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</si>
  <si>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</si>
  <si>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</si>
  <si>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</si>
  <si>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</si>
  <si>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</si>
  <si>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</si>
  <si>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</si>
  <si>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</si>
  <si>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</si>
  <si>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</si>
  <si>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</si>
  <si>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</si>
  <si>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</si>
  <si>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</si>
  <si>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</si>
  <si>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</si>
  <si>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</si>
  <si>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</si>
  <si>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</si>
  <si>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</si>
  <si>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</si>
  <si>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</si>
  <si>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</si>
  <si>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</si>
  <si>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</si>
  <si>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</si>
  <si>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</si>
  <si>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</si>
  <si>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</si>
  <si>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</si>
  <si>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</si>
  <si>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</si>
  <si>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</si>
  <si>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</si>
  <si>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</si>
  <si>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</si>
  <si>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</si>
  <si>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</si>
  <si>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</si>
  <si>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</si>
  <si>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</si>
  <si>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</si>
  <si>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</si>
  <si>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</si>
  <si>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</si>
  <si>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</si>
  <si>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</si>
  <si>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</si>
  <si>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</si>
  <si>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</si>
  <si>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</si>
  <si>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</si>
  <si>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</si>
  <si>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</si>
  <si>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</si>
  <si>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</si>
  <si>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</si>
  <si>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</si>
  <si>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</si>
  <si>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</si>
  <si>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</si>
  <si>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</si>
  <si>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</si>
  <si>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</si>
  <si>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</si>
  <si>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</si>
  <si>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</si>
  <si>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</si>
  <si>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</si>
  <si>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</si>
  <si>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</si>
  <si>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</si>
  <si>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</si>
  <si>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</si>
  <si>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</si>
  <si>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</si>
  <si>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</si>
  <si>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</si>
  <si>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</si>
  <si>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</si>
  <si>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</si>
  <si>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</si>
  <si>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</si>
  <si>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</si>
  <si>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</si>
  <si>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</si>
  <si>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</si>
  <si>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</si>
  <si>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</si>
  <si>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</si>
  <si>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</si>
  <si>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</si>
  <si>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</si>
  <si>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</si>
  <si>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</si>
  <si>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</si>
  <si>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</si>
  <si>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</si>
  <si>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</si>
  <si>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</si>
  <si>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</si>
  <si>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</si>
  <si>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</si>
  <si>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</si>
  <si>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</si>
  <si>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</si>
  <si>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</si>
  <si>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</si>
  <si>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</si>
  <si>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</si>
  <si>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</si>
  <si>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</si>
  <si>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</si>
  <si>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</si>
  <si>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</si>
  <si>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</si>
  <si>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</si>
  <si>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</si>
  <si>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</si>
  <si>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</si>
  <si>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</si>
  <si>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</si>
  <si>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</si>
  <si>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</si>
  <si>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</si>
  <si>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</si>
  <si>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</si>
  <si>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</si>
  <si>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</si>
  <si>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</si>
  <si>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</si>
  <si>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</si>
  <si>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</si>
  <si>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</si>
  <si>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</si>
  <si>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</si>
  <si>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</si>
  <si>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</si>
  <si>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</si>
  <si>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</si>
  <si>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</si>
  <si>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</si>
  <si>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</si>
  <si>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</si>
  <si>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</si>
  <si>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</si>
  <si>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</si>
  <si>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</si>
  <si>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</si>
  <si>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</si>
  <si>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</si>
  <si>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</si>
  <si>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</si>
  <si>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</si>
  <si>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</si>
  <si>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</si>
  <si>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</si>
  <si>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</si>
  <si>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</si>
  <si>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</si>
  <si>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</si>
  <si>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</si>
  <si>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</si>
  <si>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</si>
  <si>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</si>
  <si>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</si>
  <si>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</si>
  <si>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</si>
  <si>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</si>
  <si>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</si>
  <si>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</si>
  <si>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</si>
  <si>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</si>
  <si>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</si>
  <si>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</si>
  <si>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</si>
  <si>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</si>
  <si>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</si>
  <si>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</si>
  <si>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</si>
  <si>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</si>
  <si>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</si>
  <si>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</si>
  <si>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</si>
  <si>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</si>
  <si>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</si>
  <si>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</si>
  <si>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</si>
  <si>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</si>
  <si>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</si>
  <si>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</si>
  <si>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</si>
  <si>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</si>
  <si>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</si>
  <si>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</si>
  <si>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</si>
  <si>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</si>
  <si>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</si>
  <si>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</si>
  <si>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</si>
  <si>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</si>
  <si>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</si>
  <si>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</si>
  <si>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</si>
  <si>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</si>
  <si>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</si>
  <si>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</si>
  <si>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</si>
  <si>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</si>
  <si>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</si>
  <si>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</si>
  <si>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</si>
  <si>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</si>
  <si>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</si>
  <si>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</si>
  <si>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</si>
  <si>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</si>
  <si>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</si>
  <si>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</si>
  <si>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</si>
  <si>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</si>
  <si>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</si>
  <si>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</si>
  <si>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</si>
  <si>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</si>
  <si>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</si>
  <si>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</si>
  <si>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</si>
  <si>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</si>
  <si>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</si>
  <si>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</si>
  <si>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</si>
  <si>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</si>
  <si>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</si>
  <si>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</si>
  <si>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</si>
  <si>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</si>
  <si>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</si>
  <si>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</si>
  <si>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</si>
  <si>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</si>
  <si>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MECANICO(A) DE EQUIPO DENTAL</t>
  </si>
  <si>
    <t>MECANICO(A) DE EQUIPO MEDICO</t>
  </si>
  <si>
    <t>MECANICO(A) ELECTRONICO</t>
  </si>
  <si>
    <t>MECANICO(A) I</t>
  </si>
  <si>
    <t>MECANICO(A) II</t>
  </si>
  <si>
    <t>MECANOGRAFO(A) ADMINISTRATIVO(A) I</t>
  </si>
  <si>
    <t>MECANOGRAFO(A) ADMINISTRATIVO(A) II</t>
  </si>
  <si>
    <t>MECANOGRAFO(A) ADMINISTRATIVO(A) III</t>
  </si>
  <si>
    <t>MECANOGRAFO(A) ADMINISTRATIVO(A) IV</t>
  </si>
  <si>
    <t>MEDICO</t>
  </si>
  <si>
    <t>MENSAJERO(A) I</t>
  </si>
  <si>
    <t>MENSAJERO(A) II</t>
  </si>
  <si>
    <t>MENSAJERO(A) MOTORISTA</t>
  </si>
  <si>
    <t>OFICIAL ADMINISTRATIVO I</t>
  </si>
  <si>
    <t>OFICIAL ADMINISTRATIVO II</t>
  </si>
  <si>
    <t>OFICIAL ADMINISTRATIVO III</t>
  </si>
  <si>
    <t>OFICIAL AUXILIAR DE ADMISIONES</t>
  </si>
  <si>
    <t>OFICIAL CUMP E INTEG EN INVEST CENTRAL</t>
  </si>
  <si>
    <t>OFICIAL DE ADMISIONES I</t>
  </si>
  <si>
    <t>OFICIAL DE ADMISIONES II</t>
  </si>
  <si>
    <t>OFICIAL DE ADMISIONES III</t>
  </si>
  <si>
    <t>OFICIAL DE ADMISIONES IV</t>
  </si>
  <si>
    <t>OFICIAL DE ANOTACIONES</t>
  </si>
  <si>
    <t>NOTIFICACIÓN DE CAMBIO Y TRANSACCIÓN DE PERSONAL</t>
  </si>
  <si>
    <t>15.  Escala de Retribución (cat, nivel, quinquenio)</t>
  </si>
  <si>
    <t xml:space="preserve">16. Facultad, Departamento, Decanato, Oficina </t>
  </si>
  <si>
    <t>17.  Cuenta Organización Default</t>
  </si>
  <si>
    <t>18. Título/Rango</t>
  </si>
  <si>
    <t xml:space="preserve">19. Tipo de Nombramiento </t>
  </si>
  <si>
    <t>20. Número de Puesto</t>
  </si>
  <si>
    <t xml:space="preserve">21. Clase de Servicio </t>
  </si>
  <si>
    <t>22.Elemento de pago</t>
  </si>
  <si>
    <t>23. Cuenta a afectarse</t>
  </si>
  <si>
    <t xml:space="preserve">25. Salario Base Institucional anual </t>
  </si>
  <si>
    <t xml:space="preserve"> 26. Requiere Informe de Tiempo y Esfuerzo      Si</t>
  </si>
  <si>
    <t>27.  Desglose de Salario fuera de Escala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</si>
  <si>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</si>
  <si>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</si>
  <si>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</si>
  <si>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</si>
  <si>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</si>
  <si>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</si>
  <si>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</si>
  <si>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</si>
  <si>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</si>
  <si>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CONFIANZA</t>
  </si>
  <si>
    <t>CONTRATO DE SERVICIOS</t>
  </si>
  <si>
    <t>CSP - JUBILADO</t>
  </si>
  <si>
    <t>GEOGRAPHICAL FULL TIME</t>
  </si>
  <si>
    <t>JORNAL - SEA</t>
  </si>
  <si>
    <t>NOMBRAMIENTO ADJUNTO</t>
  </si>
  <si>
    <t>NOMBRAMIENTO CONJUNTO</t>
  </si>
  <si>
    <t>NOMBRAMIENTO ESPECIAL</t>
  </si>
  <si>
    <t>NOMBRAMIENTO PERMANENTE</t>
  </si>
  <si>
    <t>NOMBRAMIENTO PERMANENTE CONDICIONADO</t>
  </si>
  <si>
    <t>NOMBRAMIENTO PROBATORIO</t>
  </si>
  <si>
    <t>NOMBRAMIENTO SUSTITUTO</t>
  </si>
  <si>
    <t>NOMBRAMIENTO TEMPORERO</t>
  </si>
  <si>
    <t>TAREA PARCIAL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</si>
  <si>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</si>
  <si>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</si>
  <si>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</si>
  <si>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</si>
  <si>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</si>
  <si>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</si>
  <si>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OFICIAL DE ASISTENCIA ECONOMICA I</t>
  </si>
  <si>
    <t>OFICIAL DE ASISTENCIA ECONOMICA II</t>
  </si>
  <si>
    <t>OFICIAL DE ASISTENCIA ECONOMICA III</t>
  </si>
  <si>
    <t>OFICIAL DE ASISTENCIA ECONOMICA IV</t>
  </si>
  <si>
    <t>OFICIAL DE ASISTENCIA ECONOMICA V</t>
  </si>
  <si>
    <t>OFICIAL DE ASUNTOS ESTUDIANTILES I</t>
  </si>
  <si>
    <t>OFICIAL DE COBROS Y RECLAMACIONES</t>
  </si>
  <si>
    <t>OFICIAL DE CONTROL</t>
  </si>
  <si>
    <t>OFICIAL DE CONVALIDACIONES</t>
  </si>
  <si>
    <t>OFICIAL DE CUMPLIMIENTO</t>
  </si>
  <si>
    <t>OFICIAL DE ESTADISTICAS</t>
  </si>
  <si>
    <t>OFICIAL DE EVALUACION DE EXPEDIENTES ACADEMICOS</t>
  </si>
  <si>
    <t>OFICIAL DE FINANZAS I</t>
  </si>
  <si>
    <t>OFICIAL DE FINANZAS II</t>
  </si>
  <si>
    <t>OFICIAL DE INFORMACION</t>
  </si>
  <si>
    <t>OFICIAL DE INVESTIGACIONES I</t>
  </si>
  <si>
    <t>OFICIAL DE INVESTIGACIONES II</t>
  </si>
  <si>
    <t>OFICIAL DE INVESTIGACIONES III</t>
  </si>
  <si>
    <t>OFICIAL DE INVESTIGACIONES Y TRANSACCIONES</t>
  </si>
  <si>
    <t>OFICIAL DE LA JUNTA DE DONACIONES ANATOMICAS</t>
  </si>
  <si>
    <t>AJUSTE SALARIO BASE DOCENTE</t>
  </si>
  <si>
    <t>MEDICARE_ER</t>
  </si>
  <si>
    <t>Quinquenios  Retenidos</t>
  </si>
  <si>
    <t>14. Exento</t>
  </si>
  <si>
    <t>28. Observaciones:</t>
  </si>
  <si>
    <t>24. Cantidad a pagarse (mensual o por periodo de acuerdo al elemento de pago)</t>
  </si>
  <si>
    <t>Encasillado 22</t>
  </si>
  <si>
    <t>13. Efect. I-9 (mm/dd/yyyy)</t>
  </si>
  <si>
    <t>UNIDAD</t>
  </si>
  <si>
    <t>CENTRO DE RECURSOS PARA LAS CIENCIAS E INGENIERIA</t>
  </si>
  <si>
    <t>RECINTO DE CIENCIAS MEDICAS</t>
  </si>
  <si>
    <t>RECINTO DE MAYAGÜEZ</t>
  </si>
  <si>
    <t>RECINTO DE MAYAGÜEZ - CID</t>
  </si>
  <si>
    <t>RECINTO DE MAYAGÜEZ - EEA</t>
  </si>
  <si>
    <t>RECINTO DE MAYAGÜEZ - SEA</t>
  </si>
  <si>
    <t>RECINTO DE RIO PIEDRAS</t>
  </si>
  <si>
    <t>UPR ADMINISTRACION CENTRAL</t>
  </si>
  <si>
    <t>UPR EN AGUADILLA</t>
  </si>
  <si>
    <t>UPR EN ARECIBO</t>
  </si>
  <si>
    <t>UPR EN BAYAMON</t>
  </si>
  <si>
    <t>UPR EN CAROLINA</t>
  </si>
  <si>
    <t>UPR EN CAYEY</t>
  </si>
  <si>
    <t>UPR EN HUMACAO</t>
  </si>
  <si>
    <t>UPR EN PONCE</t>
  </si>
  <si>
    <t>UPR EN UTUADO</t>
  </si>
  <si>
    <t>UPR JUNTA DE GOBIERNO</t>
  </si>
  <si>
    <t>UPR SISTEMA DE RETIRO</t>
  </si>
  <si>
    <t>Bonificación Preparación Académica</t>
  </si>
  <si>
    <t>No exento</t>
  </si>
  <si>
    <t>SALARIO POR HORA</t>
  </si>
  <si>
    <t>RH-T002: Rev. 16-AGO-2016</t>
  </si>
  <si>
    <t>Por periodo</t>
  </si>
  <si>
    <t>Mensual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</si>
</sst>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\-mmm\-yyyy;@"/>
    <numFmt numFmtId="171" formatCode="[$-409]dddd\,\ mmmm\ dd\,\ yyyy"/>
    <numFmt numFmtId="172" formatCode="[$-409]mmmm\ d\,\ yyyy;@"/>
    <numFmt numFmtId="173" formatCode="[$-409]dd\-mmm\-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3"/>
      <color indexed="8"/>
      <name val="Calibri"/>
      <family val="2"/>
    </font>
    <font>
      <sz val="8"/>
      <name val="Arial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45454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0" fontId="1" fillId="0" borderId="0" xfId="57" applyNumberFormat="1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0" fontId="18" fillId="0" borderId="0" xfId="0" applyFont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 horizontal="justify" vertical="center" wrapText="1"/>
      <protection/>
    </xf>
    <xf numFmtId="0" fontId="18" fillId="0" borderId="0" xfId="0" applyFont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7" fillId="34" borderId="12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 horizontal="left"/>
      <protection/>
    </xf>
    <xf numFmtId="0" fontId="3" fillId="34" borderId="19" xfId="0" applyFont="1" applyFill="1" applyBorder="1" applyAlignment="1" applyProtection="1">
      <alignment horizontal="right"/>
      <protection/>
    </xf>
    <xf numFmtId="0" fontId="8" fillId="34" borderId="20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6" fillId="34" borderId="22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43" fontId="6" fillId="0" borderId="23" xfId="42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28" xfId="0" applyFont="1" applyFill="1" applyBorder="1" applyAlignment="1" applyProtection="1">
      <alignment vertical="top" wrapText="1"/>
      <protection/>
    </xf>
    <xf numFmtId="0" fontId="6" fillId="0" borderId="19" xfId="0" applyFont="1" applyFill="1" applyBorder="1" applyAlignment="1" applyProtection="1">
      <alignment vertical="top" wrapText="1"/>
      <protection/>
    </xf>
    <xf numFmtId="0" fontId="6" fillId="0" borderId="20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8" fillId="34" borderId="29" xfId="0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3" fillId="33" borderId="15" xfId="0" applyNumberFormat="1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0" fontId="50" fillId="0" borderId="0" xfId="0" applyFont="1" applyAlignment="1" applyProtection="1">
      <alignment/>
      <protection/>
    </xf>
    <xf numFmtId="0" fontId="52" fillId="0" borderId="0" xfId="0" applyFont="1" applyAlignment="1">
      <alignment/>
    </xf>
    <xf numFmtId="0" fontId="8" fillId="0" borderId="36" xfId="0" applyFont="1" applyFill="1" applyBorder="1" applyAlignment="1" applyProtection="1">
      <alignment/>
      <protection/>
    </xf>
    <xf numFmtId="0" fontId="3" fillId="33" borderId="37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>
      <alignment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 applyProtection="1">
      <alignment horizontal="left" vertical="center"/>
      <protection/>
    </xf>
    <xf numFmtId="0" fontId="6" fillId="0" borderId="46" xfId="0" applyFont="1" applyFill="1" applyBorder="1" applyAlignment="1" applyProtection="1">
      <alignment horizontal="left" vertical="center"/>
      <protection/>
    </xf>
    <xf numFmtId="0" fontId="8" fillId="33" borderId="47" xfId="0" applyFont="1" applyFill="1" applyBorder="1" applyAlignment="1" applyProtection="1">
      <alignment horizontal="center" vertical="center"/>
      <protection locked="0"/>
    </xf>
    <xf numFmtId="0" fontId="8" fillId="33" borderId="48" xfId="0" applyFont="1" applyFill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50" xfId="0" applyFont="1" applyFill="1" applyBorder="1" applyAlignment="1" applyProtection="1">
      <alignment horizontal="left" vertical="center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172" fontId="8" fillId="33" borderId="36" xfId="0" applyNumberFormat="1" applyFont="1" applyFill="1" applyBorder="1" applyAlignment="1" applyProtection="1">
      <alignment horizontal="center"/>
      <protection locked="0"/>
    </xf>
    <xf numFmtId="172" fontId="8" fillId="33" borderId="14" xfId="0" applyNumberFormat="1" applyFont="1" applyFill="1" applyBorder="1" applyAlignment="1" applyProtection="1">
      <alignment horizontal="center"/>
      <protection locked="0"/>
    </xf>
    <xf numFmtId="169" fontId="8" fillId="33" borderId="24" xfId="44" applyFont="1" applyFill="1" applyBorder="1" applyAlignment="1" applyProtection="1">
      <alignment horizontal="center" vertical="center"/>
      <protection locked="0"/>
    </xf>
    <xf numFmtId="172" fontId="8" fillId="33" borderId="22" xfId="0" applyNumberFormat="1" applyFont="1" applyFill="1" applyBorder="1" applyAlignment="1" applyProtection="1">
      <alignment horizontal="center"/>
      <protection locked="0"/>
    </xf>
    <xf numFmtId="172" fontId="8" fillId="33" borderId="16" xfId="0" applyNumberFormat="1" applyFont="1" applyFill="1" applyBorder="1" applyAlignment="1" applyProtection="1">
      <alignment horizontal="center"/>
      <protection locked="0"/>
    </xf>
    <xf numFmtId="172" fontId="8" fillId="33" borderId="51" xfId="0" applyNumberFormat="1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8" fillId="34" borderId="25" xfId="0" applyFont="1" applyFill="1" applyBorder="1" applyAlignment="1" applyProtection="1">
      <alignment horizontal="left"/>
      <protection/>
    </xf>
    <xf numFmtId="0" fontId="8" fillId="0" borderId="34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25" xfId="0" applyFont="1" applyFill="1" applyBorder="1" applyAlignment="1" applyProtection="1">
      <alignment horizontal="left"/>
      <protection/>
    </xf>
    <xf numFmtId="0" fontId="8" fillId="34" borderId="34" xfId="0" applyFont="1" applyFill="1" applyBorder="1" applyAlignment="1" applyProtection="1">
      <alignment horizontal="left"/>
      <protection/>
    </xf>
    <xf numFmtId="0" fontId="8" fillId="33" borderId="4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4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36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52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left"/>
      <protection/>
    </xf>
    <xf numFmtId="0" fontId="8" fillId="0" borderId="23" xfId="0" applyFont="1" applyFill="1" applyBorder="1" applyAlignment="1" applyProtection="1">
      <alignment horizontal="left"/>
      <protection/>
    </xf>
    <xf numFmtId="0" fontId="8" fillId="0" borderId="53" xfId="0" applyFont="1" applyFill="1" applyBorder="1" applyAlignment="1" applyProtection="1">
      <alignment horizontal="left"/>
      <protection/>
    </xf>
    <xf numFmtId="0" fontId="8" fillId="33" borderId="52" xfId="0" applyFont="1" applyFill="1" applyBorder="1" applyAlignment="1" applyProtection="1">
      <alignment horizontal="center"/>
      <protection locked="0"/>
    </xf>
    <xf numFmtId="0" fontId="8" fillId="33" borderId="23" xfId="0" applyFont="1" applyFill="1" applyBorder="1" applyAlignment="1" applyProtection="1">
      <alignment horizontal="center"/>
      <protection locked="0"/>
    </xf>
    <xf numFmtId="0" fontId="8" fillId="33" borderId="43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70" fontId="8" fillId="33" borderId="19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0" borderId="52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53" xfId="0" applyFont="1" applyFill="1" applyBorder="1" applyAlignment="1" applyProtection="1">
      <alignment horizontal="left" vertical="center"/>
      <protection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8" fillId="33" borderId="53" xfId="0" applyFont="1" applyFill="1" applyBorder="1" applyAlignment="1" applyProtection="1">
      <alignment horizontal="center" vertical="center"/>
      <protection locked="0"/>
    </xf>
    <xf numFmtId="170" fontId="8" fillId="0" borderId="13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69" fontId="0" fillId="0" borderId="0" xfId="0" applyNumberFormat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54" xfId="0" applyFont="1" applyFill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54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55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8" fillId="0" borderId="51" xfId="0" applyFont="1" applyFill="1" applyBorder="1" applyAlignment="1" applyProtection="1">
      <alignment horizontal="left" vertical="center" wrapText="1"/>
      <protection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/>
      <protection/>
    </xf>
    <xf numFmtId="169" fontId="6" fillId="33" borderId="26" xfId="44" applyFont="1" applyFill="1" applyBorder="1" applyAlignment="1" applyProtection="1">
      <alignment horizontal="left"/>
      <protection locked="0"/>
    </xf>
    <xf numFmtId="169" fontId="6" fillId="33" borderId="18" xfId="44" applyFont="1" applyFill="1" applyBorder="1" applyAlignment="1" applyProtection="1">
      <alignment horizontal="left"/>
      <protection locked="0"/>
    </xf>
    <xf numFmtId="169" fontId="6" fillId="33" borderId="27" xfId="44" applyFont="1" applyFill="1" applyBorder="1" applyAlignment="1" applyProtection="1">
      <alignment horizontal="left"/>
      <protection locked="0"/>
    </xf>
    <xf numFmtId="0" fontId="6" fillId="34" borderId="26" xfId="0" applyFont="1" applyFill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left" vertical="center" wrapText="1"/>
      <protection/>
    </xf>
    <xf numFmtId="0" fontId="8" fillId="0" borderId="45" xfId="0" applyFont="1" applyFill="1" applyBorder="1" applyAlignment="1" applyProtection="1">
      <alignment horizontal="left" vertical="center" wrapText="1"/>
      <protection/>
    </xf>
    <xf numFmtId="0" fontId="8" fillId="0" borderId="46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54" xfId="0" applyFont="1" applyFill="1" applyBorder="1" applyAlignment="1" applyProtection="1">
      <alignment horizontal="left" vertical="center"/>
      <protection/>
    </xf>
    <xf numFmtId="169" fontId="6" fillId="33" borderId="54" xfId="44" applyFont="1" applyFill="1" applyBorder="1" applyAlignment="1" applyProtection="1">
      <alignment horizontal="left"/>
      <protection locked="0"/>
    </xf>
    <xf numFmtId="169" fontId="8" fillId="33" borderId="47" xfId="44" applyFont="1" applyFill="1" applyBorder="1" applyAlignment="1" applyProtection="1">
      <alignment horizontal="center" vertical="center"/>
      <protection locked="0"/>
    </xf>
    <xf numFmtId="169" fontId="8" fillId="33" borderId="48" xfId="44" applyFont="1" applyFill="1" applyBorder="1" applyAlignment="1" applyProtection="1">
      <alignment horizontal="center" vertical="center"/>
      <protection locked="0"/>
    </xf>
    <xf numFmtId="169" fontId="8" fillId="33" borderId="56" xfId="44" applyFont="1" applyFill="1" applyBorder="1" applyAlignment="1" applyProtection="1">
      <alignment horizontal="center" vertical="center"/>
      <protection locked="0"/>
    </xf>
    <xf numFmtId="169" fontId="8" fillId="33" borderId="57" xfId="44" applyFont="1" applyFill="1" applyBorder="1" applyAlignment="1" applyProtection="1">
      <alignment horizontal="center" vertical="center"/>
      <protection locked="0"/>
    </xf>
    <xf numFmtId="169" fontId="8" fillId="33" borderId="49" xfId="44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 horizontal="left"/>
      <protection/>
    </xf>
    <xf numFmtId="169" fontId="6" fillId="33" borderId="57" xfId="44" applyFont="1" applyFill="1" applyBorder="1" applyAlignment="1" applyProtection="1">
      <alignment horizontal="left"/>
      <protection locked="0"/>
    </xf>
    <xf numFmtId="169" fontId="6" fillId="33" borderId="48" xfId="44" applyFont="1" applyFill="1" applyBorder="1" applyAlignment="1" applyProtection="1">
      <alignment horizontal="left"/>
      <protection locked="0"/>
    </xf>
    <xf numFmtId="169" fontId="6" fillId="33" borderId="56" xfId="44" applyFont="1" applyFill="1" applyBorder="1" applyAlignment="1" applyProtection="1">
      <alignment horizontal="left"/>
      <protection locked="0"/>
    </xf>
    <xf numFmtId="169" fontId="6" fillId="33" borderId="49" xfId="44" applyFont="1" applyFill="1" applyBorder="1" applyAlignment="1" applyProtection="1">
      <alignment horizontal="left"/>
      <protection locked="0"/>
    </xf>
    <xf numFmtId="0" fontId="6" fillId="34" borderId="57" xfId="0" applyFont="1" applyFill="1" applyBorder="1" applyAlignment="1" applyProtection="1">
      <alignment horizontal="left" vertical="center" wrapText="1"/>
      <protection/>
    </xf>
    <xf numFmtId="0" fontId="5" fillId="0" borderId="48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6" fillId="34" borderId="47" xfId="0" applyFont="1" applyFill="1" applyBorder="1" applyAlignment="1" applyProtection="1">
      <alignment horizontal="left" vertical="center" wrapText="1"/>
      <protection/>
    </xf>
    <xf numFmtId="0" fontId="6" fillId="34" borderId="48" xfId="0" applyFont="1" applyFill="1" applyBorder="1" applyAlignment="1" applyProtection="1">
      <alignment horizontal="left" vertical="center" wrapText="1"/>
      <protection/>
    </xf>
    <xf numFmtId="0" fontId="6" fillId="34" borderId="56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wrapText="1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wrapText="1"/>
      <protection/>
    </xf>
    <xf numFmtId="0" fontId="6" fillId="0" borderId="34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25" xfId="0" applyFont="1" applyFill="1" applyBorder="1" applyAlignment="1" applyProtection="1">
      <alignment horizontal="left"/>
      <protection/>
    </xf>
    <xf numFmtId="0" fontId="6" fillId="33" borderId="12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25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5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si\Desktop\Formulario%20T00-2\Redacci&#243;n%20Procedimiento%20T002\TOO2%20Noviembre%202015%20Ultima\T002%20NUEVA%20LABOR-11-06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(1)"/>
      <sheetName val="Modelo Ultima (3)"/>
      <sheetName val="Hoja de Trabajo"/>
      <sheetName val="Modelo Ultima (2)"/>
      <sheetName val="Modelo (2)"/>
      <sheetName val="Modelo Ultima"/>
      <sheetName val="Modelo Ultima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19"/>
  <sheetViews>
    <sheetView showGridLines="0" tabSelected="1" zoomScale="75" zoomScaleNormal="75" zoomScalePageLayoutView="0" workbookViewId="0" topLeftCell="A1">
      <selection activeCell="E7" sqref="E7:T7"/>
    </sheetView>
  </sheetViews>
  <sheetFormatPr defaultColWidth="9.140625" defaultRowHeight="15"/>
  <cols>
    <col min="1" max="1" width="6.57421875" style="5" customWidth="1"/>
    <col min="2" max="3" width="5.421875" style="5" customWidth="1"/>
    <col min="4" max="4" width="7.57421875" style="5" customWidth="1"/>
    <col min="5" max="5" width="6.7109375" style="5" bestFit="1" customWidth="1"/>
    <col min="6" max="6" width="5.7109375" style="5" customWidth="1"/>
    <col min="7" max="7" width="6.00390625" style="5" customWidth="1"/>
    <col min="8" max="8" width="5.421875" style="5" customWidth="1"/>
    <col min="9" max="9" width="7.57421875" style="5" customWidth="1"/>
    <col min="10" max="10" width="7.140625" style="5" customWidth="1"/>
    <col min="11" max="11" width="6.8515625" style="5" customWidth="1"/>
    <col min="12" max="12" width="6.421875" style="5" customWidth="1"/>
    <col min="13" max="13" width="2.28125" style="5" customWidth="1"/>
    <col min="14" max="14" width="5.421875" style="5" customWidth="1"/>
    <col min="15" max="15" width="8.57421875" style="5" customWidth="1"/>
    <col min="16" max="16" width="7.140625" style="5" bestFit="1" customWidth="1"/>
    <col min="17" max="17" width="7.8515625" style="5" customWidth="1"/>
    <col min="18" max="18" width="9.7109375" style="5" customWidth="1"/>
    <col min="19" max="19" width="6.57421875" style="5" customWidth="1"/>
    <col min="20" max="20" width="6.140625" style="5" customWidth="1"/>
    <col min="21" max="21" width="7.140625" style="5" customWidth="1"/>
    <col min="22" max="22" width="20.57421875" style="5" customWidth="1"/>
    <col min="23" max="23" width="9.57421875" style="5" customWidth="1"/>
    <col min="24" max="24" width="0.71875" style="5" customWidth="1"/>
    <col min="25" max="25" width="3.7109375" style="5" customWidth="1"/>
    <col min="26" max="26" width="5.140625" style="5" customWidth="1"/>
    <col min="27" max="27" width="5.421875" style="5" customWidth="1"/>
    <col min="28" max="28" width="6.28125" style="5" customWidth="1"/>
    <col min="29" max="30" width="9.140625" style="5" hidden="1" customWidth="1"/>
    <col min="31" max="31" width="11.57421875" style="5" hidden="1" customWidth="1"/>
    <col min="32" max="32" width="9.7109375" style="5" hidden="1" customWidth="1"/>
    <col min="33" max="33" width="10.8515625" style="5" hidden="1" customWidth="1"/>
    <col min="34" max="34" width="9.7109375" style="5" hidden="1" customWidth="1"/>
    <col min="35" max="35" width="12.00390625" style="5" hidden="1" customWidth="1"/>
    <col min="36" max="36" width="51.00390625" style="5" hidden="1" customWidth="1"/>
    <col min="37" max="37" width="18.28125" style="7" hidden="1" customWidth="1"/>
    <col min="38" max="38" width="9.140625" style="7" hidden="1" customWidth="1"/>
    <col min="39" max="39" width="44.00390625" style="7" hidden="1" customWidth="1"/>
    <col min="40" max="40" width="9.140625" style="7" hidden="1" customWidth="1"/>
    <col min="41" max="41" width="60.8515625" style="7" hidden="1" customWidth="1"/>
    <col min="42" max="42" width="9.140625" style="7" hidden="1" customWidth="1"/>
    <col min="43" max="43" width="91.00390625" style="27" hidden="1" customWidth="1"/>
    <col min="44" max="44" width="8.28125" style="27" hidden="1" customWidth="1"/>
    <col min="45" max="45" width="56.140625" style="15" hidden="1" customWidth="1"/>
    <col min="46" max="46" width="7.8515625" style="15" hidden="1" customWidth="1"/>
    <col min="47" max="47" width="25.8515625" style="5" hidden="1" customWidth="1"/>
    <col min="48" max="49" width="9.140625" style="5" hidden="1" customWidth="1"/>
    <col min="50" max="50" width="16.00390625" style="5" hidden="1" customWidth="1"/>
    <col min="51" max="51" width="63.421875" style="5" hidden="1" customWidth="1"/>
    <col min="52" max="52" width="12.8515625" style="5" hidden="1" customWidth="1"/>
    <col min="53" max="53" width="38.140625" style="7" hidden="1" customWidth="1"/>
    <col min="54" max="54" width="49.57421875" style="7" hidden="1" customWidth="1"/>
    <col min="55" max="55" width="31.28125" style="7" hidden="1" customWidth="1"/>
    <col min="56" max="56" width="33.57421875" style="7" hidden="1" customWidth="1"/>
    <col min="57" max="66" width="9.140625" style="5" hidden="1" customWidth="1"/>
    <col min="67" max="67" width="91.00390625" style="27" hidden="1" customWidth="1"/>
    <col min="68" max="68" width="51.421875" style="5" hidden="1" customWidth="1"/>
    <col min="69" max="73" width="9.140625" style="5" hidden="1" customWidth="1"/>
    <col min="74" max="75" width="8.8515625" style="0" hidden="1" customWidth="1"/>
    <col min="76" max="76" width="0" style="0" hidden="1" customWidth="1"/>
  </cols>
  <sheetData>
    <row r="1" spans="1:68" ht="21">
      <c r="A1" s="178" t="s">
        <v>203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J1" s="1" t="s">
        <v>242</v>
      </c>
      <c r="AK1" s="1" t="s">
        <v>243</v>
      </c>
      <c r="AL1" s="1"/>
      <c r="AM1" s="1" t="s">
        <v>202</v>
      </c>
      <c r="AN1" s="1"/>
      <c r="AO1" s="2" t="s">
        <v>244</v>
      </c>
      <c r="AP1" s="3"/>
      <c r="AQ1" s="2" t="s">
        <v>201</v>
      </c>
      <c r="AR1" s="3"/>
      <c r="AS1" s="4" t="s">
        <v>1745</v>
      </c>
      <c r="AT1" s="4"/>
      <c r="AU1" s="2" t="s">
        <v>245</v>
      </c>
      <c r="AY1" s="6">
        <v>15</v>
      </c>
      <c r="AZ1" s="6">
        <v>16</v>
      </c>
      <c r="BA1" s="6">
        <v>17</v>
      </c>
      <c r="BB1" s="6">
        <v>10</v>
      </c>
      <c r="BC1" s="6">
        <v>11</v>
      </c>
      <c r="BE1" s="5" t="s">
        <v>246</v>
      </c>
      <c r="BF1" s="5">
        <v>1</v>
      </c>
      <c r="BH1" s="8">
        <f>(W11-I11)/(365/12)</f>
        <v>0</v>
      </c>
      <c r="BI1" s="9"/>
      <c r="BJ1" s="10">
        <f>IF(BH1&gt;12.25,BH1,0)</f>
        <v>0</v>
      </c>
      <c r="BL1" s="174">
        <f>T36*BH1</f>
        <v>0</v>
      </c>
      <c r="BM1" s="174"/>
      <c r="BO1" s="2" t="s">
        <v>201</v>
      </c>
      <c r="BP1" s="99" t="s">
        <v>1747</v>
      </c>
    </row>
    <row r="2" spans="1:68" ht="21">
      <c r="A2" s="37"/>
      <c r="B2" s="38"/>
      <c r="C2" s="38"/>
      <c r="D2" s="38"/>
      <c r="E2" s="38"/>
      <c r="F2" s="38"/>
      <c r="H2" s="38" t="s">
        <v>200</v>
      </c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38"/>
      <c r="V2" s="38"/>
      <c r="W2" s="38"/>
      <c r="X2" s="38"/>
      <c r="Y2" s="38"/>
      <c r="Z2" s="38"/>
      <c r="AA2" s="38"/>
      <c r="AB2" s="38"/>
      <c r="AJ2" s="1" t="s">
        <v>247</v>
      </c>
      <c r="AK2" s="2" t="s">
        <v>248</v>
      </c>
      <c r="AL2" s="1"/>
      <c r="AM2" s="1" t="s">
        <v>249</v>
      </c>
      <c r="AN2" s="1"/>
      <c r="AO2" s="2" t="s">
        <v>250</v>
      </c>
      <c r="AP2" s="3"/>
      <c r="AQ2" s="2" t="s">
        <v>251</v>
      </c>
      <c r="AR2" s="3"/>
      <c r="AS2" s="11" t="s">
        <v>252</v>
      </c>
      <c r="AT2" s="12"/>
      <c r="AU2" s="2" t="s">
        <v>253</v>
      </c>
      <c r="AY2" s="6" t="s">
        <v>254</v>
      </c>
      <c r="AZ2" s="13" t="s">
        <v>255</v>
      </c>
      <c r="BA2" s="13" t="s">
        <v>256</v>
      </c>
      <c r="BB2" s="14" t="s">
        <v>257</v>
      </c>
      <c r="BC2" s="6" t="s">
        <v>258</v>
      </c>
      <c r="BI2" s="9"/>
      <c r="BJ2" s="10">
        <f>IF(AND(11.75&lt;BH1,BH1&lt;12.25),12,0)</f>
        <v>0</v>
      </c>
      <c r="BO2" s="2" t="s">
        <v>251</v>
      </c>
      <c r="BP2" s="5" t="s">
        <v>1748</v>
      </c>
    </row>
    <row r="3" spans="1:68" ht="21">
      <c r="A3" s="178" t="s">
        <v>204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J3" s="81" t="s">
        <v>850</v>
      </c>
      <c r="AK3" s="13" t="s">
        <v>1691</v>
      </c>
      <c r="AM3" s="5" t="s">
        <v>475</v>
      </c>
      <c r="AO3" s="13" t="s">
        <v>259</v>
      </c>
      <c r="AQ3" t="s">
        <v>984</v>
      </c>
      <c r="AR3" s="13"/>
      <c r="AS3" s="15" t="s">
        <v>261</v>
      </c>
      <c r="AU3" s="14" t="s">
        <v>1713</v>
      </c>
      <c r="AY3" s="14"/>
      <c r="AZ3" s="16"/>
      <c r="BB3" s="14" t="s">
        <v>262</v>
      </c>
      <c r="BC3" s="14"/>
      <c r="BI3" s="9"/>
      <c r="BJ3" s="10">
        <f>IF(AND(11.25&lt;BH1,BH1&lt;11.75),11.5,0)</f>
        <v>0</v>
      </c>
      <c r="BO3" s="13" t="s">
        <v>260</v>
      </c>
      <c r="BP3" s="5" t="s">
        <v>1749</v>
      </c>
    </row>
    <row r="4" spans="1:68" ht="21">
      <c r="A4" s="176" t="s">
        <v>1677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J4" s="81" t="s">
        <v>851</v>
      </c>
      <c r="AK4" s="13" t="s">
        <v>1692</v>
      </c>
      <c r="AM4" s="5" t="s">
        <v>1699</v>
      </c>
      <c r="AO4" s="13" t="s">
        <v>263</v>
      </c>
      <c r="AP4" s="13"/>
      <c r="AQ4" t="s">
        <v>985</v>
      </c>
      <c r="AR4" s="13"/>
      <c r="AS4" s="15" t="s">
        <v>265</v>
      </c>
      <c r="AU4" s="14" t="s">
        <v>1714</v>
      </c>
      <c r="AY4" s="13" t="s">
        <v>266</v>
      </c>
      <c r="AZ4" s="13"/>
      <c r="BA4" s="13" t="s">
        <v>267</v>
      </c>
      <c r="BB4" s="14" t="s">
        <v>268</v>
      </c>
      <c r="BC4" s="14"/>
      <c r="BI4" s="9"/>
      <c r="BJ4" s="10">
        <f>IF(AND(10.75&lt;BH1,BH1&lt;11.25),11,0)</f>
        <v>0</v>
      </c>
      <c r="BO4" s="13" t="s">
        <v>264</v>
      </c>
      <c r="BP4" s="100" t="s">
        <v>1750</v>
      </c>
    </row>
    <row r="5" spans="1:68" ht="2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J5" s="81" t="s">
        <v>852</v>
      </c>
      <c r="AK5" s="13" t="s">
        <v>1693</v>
      </c>
      <c r="AM5" s="5" t="s">
        <v>1700</v>
      </c>
      <c r="AO5" s="13" t="s">
        <v>269</v>
      </c>
      <c r="AP5" s="13"/>
      <c r="AQ5" t="s">
        <v>986</v>
      </c>
      <c r="AR5" s="13"/>
      <c r="AS5" s="15" t="s">
        <v>271</v>
      </c>
      <c r="AU5" s="5" t="s">
        <v>1715</v>
      </c>
      <c r="AX5" s="17"/>
      <c r="AY5" s="17" t="s">
        <v>272</v>
      </c>
      <c r="AZ5" s="13" t="s">
        <v>273</v>
      </c>
      <c r="BA5" s="13" t="s">
        <v>274</v>
      </c>
      <c r="BB5" s="14" t="s">
        <v>275</v>
      </c>
      <c r="BC5" s="14"/>
      <c r="BI5" s="9"/>
      <c r="BJ5" s="10">
        <f>IF(AND(10.25&lt;BH1,BH1&lt;10.75),10.5,0)</f>
        <v>0</v>
      </c>
      <c r="BO5" s="13" t="s">
        <v>270</v>
      </c>
      <c r="BP5" s="100" t="s">
        <v>1751</v>
      </c>
    </row>
    <row r="6" spans="1:68" ht="21.75" thickBot="1">
      <c r="A6" s="131" t="s">
        <v>205</v>
      </c>
      <c r="B6" s="132"/>
      <c r="C6" s="132"/>
      <c r="D6" s="166"/>
      <c r="E6" s="166"/>
      <c r="F6" s="166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3"/>
      <c r="U6" s="107" t="s">
        <v>206</v>
      </c>
      <c r="V6" s="107"/>
      <c r="W6" s="107"/>
      <c r="X6" s="180"/>
      <c r="Y6" s="180"/>
      <c r="Z6" s="180"/>
      <c r="AA6" s="180"/>
      <c r="AB6" s="180"/>
      <c r="AJ6" s="81" t="s">
        <v>327</v>
      </c>
      <c r="AK6" s="13" t="s">
        <v>1694</v>
      </c>
      <c r="AM6" s="5" t="s">
        <v>1701</v>
      </c>
      <c r="AO6" s="13" t="s">
        <v>276</v>
      </c>
      <c r="AP6" s="13"/>
      <c r="AQ6" t="s">
        <v>987</v>
      </c>
      <c r="AR6" s="13"/>
      <c r="AS6" s="20" t="s">
        <v>1739</v>
      </c>
      <c r="AU6" s="5" t="s">
        <v>1716</v>
      </c>
      <c r="AX6" s="17"/>
      <c r="AY6" s="17" t="s">
        <v>278</v>
      </c>
      <c r="AZ6" s="13" t="s">
        <v>279</v>
      </c>
      <c r="BA6" s="13" t="s">
        <v>280</v>
      </c>
      <c r="BB6" s="14" t="s">
        <v>281</v>
      </c>
      <c r="BC6" s="14"/>
      <c r="BI6" s="9"/>
      <c r="BJ6" s="10">
        <f>IF(AND(9.75&lt;BH1,BH1&lt;10.25),10,0)</f>
        <v>0</v>
      </c>
      <c r="BO6" s="13" t="s">
        <v>277</v>
      </c>
      <c r="BP6" s="100" t="s">
        <v>1752</v>
      </c>
    </row>
    <row r="7" spans="1:68" ht="41.25" customHeight="1">
      <c r="A7" s="167" t="s">
        <v>207</v>
      </c>
      <c r="B7" s="168"/>
      <c r="C7" s="168"/>
      <c r="D7" s="169"/>
      <c r="E7" s="170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71"/>
      <c r="U7" s="157" t="s">
        <v>208</v>
      </c>
      <c r="V7" s="158"/>
      <c r="W7" s="158"/>
      <c r="X7" s="159"/>
      <c r="Y7" s="160"/>
      <c r="Z7" s="161"/>
      <c r="AA7" s="161"/>
      <c r="AB7" s="162"/>
      <c r="AJ7" s="81" t="s">
        <v>337</v>
      </c>
      <c r="AK7" s="13" t="s">
        <v>1695</v>
      </c>
      <c r="AM7" s="5" t="s">
        <v>858</v>
      </c>
      <c r="AO7" s="13" t="s">
        <v>282</v>
      </c>
      <c r="AP7" s="13"/>
      <c r="AQ7" t="s">
        <v>988</v>
      </c>
      <c r="AR7" s="13"/>
      <c r="AS7" s="11" t="s">
        <v>289</v>
      </c>
      <c r="AU7" s="5" t="s">
        <v>1717</v>
      </c>
      <c r="AX7" s="18"/>
      <c r="AY7" s="18" t="s">
        <v>284</v>
      </c>
      <c r="AZ7" s="13" t="s">
        <v>285</v>
      </c>
      <c r="BA7" s="13" t="s">
        <v>286</v>
      </c>
      <c r="BB7" s="2"/>
      <c r="BC7" s="2"/>
      <c r="BI7" s="9"/>
      <c r="BJ7" s="10">
        <f>IF(AND(9.25&lt;BH1,BH1&lt;9.75),9.5,0)</f>
        <v>0</v>
      </c>
      <c r="BO7" s="13" t="s">
        <v>283</v>
      </c>
      <c r="BP7" s="100" t="s">
        <v>1753</v>
      </c>
    </row>
    <row r="8" spans="1:68" ht="36" customHeight="1">
      <c r="A8" s="181" t="s">
        <v>209</v>
      </c>
      <c r="B8" s="182"/>
      <c r="C8" s="182"/>
      <c r="D8" s="183"/>
      <c r="E8" s="187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9"/>
      <c r="U8" s="190" t="s">
        <v>210</v>
      </c>
      <c r="V8" s="191"/>
      <c r="W8" s="191"/>
      <c r="X8" s="192"/>
      <c r="Y8" s="199"/>
      <c r="Z8" s="200"/>
      <c r="AA8" s="200"/>
      <c r="AB8" s="201"/>
      <c r="AJ8" s="81" t="s">
        <v>378</v>
      </c>
      <c r="AK8" s="13" t="s">
        <v>1696</v>
      </c>
      <c r="AM8" s="5" t="s">
        <v>1702</v>
      </c>
      <c r="AO8" s="19" t="s">
        <v>287</v>
      </c>
      <c r="AP8" s="13"/>
      <c r="AQ8" t="s">
        <v>989</v>
      </c>
      <c r="AR8" s="13"/>
      <c r="AS8" s="20" t="s">
        <v>294</v>
      </c>
      <c r="AU8" s="5" t="s">
        <v>1718</v>
      </c>
      <c r="AX8" s="17"/>
      <c r="AY8" s="17" t="s">
        <v>290</v>
      </c>
      <c r="AZ8" s="13" t="s">
        <v>291</v>
      </c>
      <c r="BA8" s="13"/>
      <c r="BB8" s="14"/>
      <c r="BC8" s="14"/>
      <c r="BI8" s="9"/>
      <c r="BJ8" s="10">
        <f>IF(AND(8.75&lt;BH1,BH1&lt;9.75),9,0)</f>
        <v>0</v>
      </c>
      <c r="BO8" s="13" t="s">
        <v>288</v>
      </c>
      <c r="BP8" s="5" t="s">
        <v>1754</v>
      </c>
    </row>
    <row r="9" spans="1:68" ht="41.25" customHeight="1">
      <c r="A9" s="181" t="s">
        <v>211</v>
      </c>
      <c r="B9" s="182"/>
      <c r="C9" s="182"/>
      <c r="D9" s="183"/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6"/>
      <c r="U9" s="193"/>
      <c r="V9" s="194"/>
      <c r="W9" s="194"/>
      <c r="X9" s="195"/>
      <c r="Y9" s="202"/>
      <c r="Z9" s="203"/>
      <c r="AA9" s="203"/>
      <c r="AB9" s="204"/>
      <c r="AJ9" s="81" t="s">
        <v>853</v>
      </c>
      <c r="AK9" s="13" t="s">
        <v>1697</v>
      </c>
      <c r="AM9" s="5" t="s">
        <v>1703</v>
      </c>
      <c r="AN9" s="13"/>
      <c r="AO9" s="13" t="s">
        <v>292</v>
      </c>
      <c r="AP9" s="13"/>
      <c r="AQ9" t="s">
        <v>990</v>
      </c>
      <c r="AR9" s="13"/>
      <c r="AS9" s="20" t="s">
        <v>299</v>
      </c>
      <c r="AT9" s="20"/>
      <c r="AU9" s="5" t="s">
        <v>1702</v>
      </c>
      <c r="AX9" s="17"/>
      <c r="AY9" s="17" t="s">
        <v>295</v>
      </c>
      <c r="AZ9" s="13" t="s">
        <v>296</v>
      </c>
      <c r="BA9" s="13"/>
      <c r="BC9" s="14"/>
      <c r="BI9" s="9"/>
      <c r="BJ9" s="10">
        <f>IF(AND(8.25&lt;BH1,BH1&lt;8.75),8.5,0)</f>
        <v>0</v>
      </c>
      <c r="BO9" s="13" t="s">
        <v>293</v>
      </c>
      <c r="BP9" s="5" t="s">
        <v>1755</v>
      </c>
    </row>
    <row r="10" spans="1:68" ht="40.5" customHeight="1">
      <c r="A10" s="181" t="s">
        <v>212</v>
      </c>
      <c r="B10" s="182"/>
      <c r="C10" s="182"/>
      <c r="D10" s="183"/>
      <c r="E10" s="208" t="s">
        <v>239</v>
      </c>
      <c r="F10" s="141"/>
      <c r="G10" s="141"/>
      <c r="H10" s="80"/>
      <c r="I10" s="44"/>
      <c r="J10" s="44" t="s">
        <v>213</v>
      </c>
      <c r="K10" s="44"/>
      <c r="L10" s="80"/>
      <c r="M10" s="141" t="s">
        <v>214</v>
      </c>
      <c r="N10" s="141"/>
      <c r="O10" s="141"/>
      <c r="P10" s="141"/>
      <c r="Q10" s="141"/>
      <c r="R10" s="97"/>
      <c r="S10" s="45"/>
      <c r="T10" s="46"/>
      <c r="U10" s="196"/>
      <c r="V10" s="197"/>
      <c r="W10" s="197"/>
      <c r="X10" s="198"/>
      <c r="Y10" s="205"/>
      <c r="Z10" s="206"/>
      <c r="AA10" s="206"/>
      <c r="AB10" s="207"/>
      <c r="AJ10" s="81" t="s">
        <v>854</v>
      </c>
      <c r="AK10" s="13" t="s">
        <v>1698</v>
      </c>
      <c r="AM10" s="5" t="s">
        <v>1704</v>
      </c>
      <c r="AN10" s="16"/>
      <c r="AO10" s="13" t="s">
        <v>297</v>
      </c>
      <c r="AP10" s="13"/>
      <c r="AQ10" t="s">
        <v>991</v>
      </c>
      <c r="AR10" s="13"/>
      <c r="AS10" s="20" t="s">
        <v>304</v>
      </c>
      <c r="AT10" s="20"/>
      <c r="AX10" s="17"/>
      <c r="AY10" s="17" t="s">
        <v>300</v>
      </c>
      <c r="AZ10" s="13" t="s">
        <v>301</v>
      </c>
      <c r="BA10" s="13"/>
      <c r="BC10" s="17"/>
      <c r="BE10" s="21"/>
      <c r="BI10" s="9"/>
      <c r="BJ10" s="10">
        <f>IF(AND(7.75&lt;BH1,BH1&lt;8.25),8,0)</f>
        <v>0</v>
      </c>
      <c r="BO10" s="13" t="s">
        <v>298</v>
      </c>
      <c r="BP10" s="5" t="s">
        <v>1756</v>
      </c>
    </row>
    <row r="11" spans="1:68" ht="49.5" customHeight="1">
      <c r="A11" s="142" t="s">
        <v>215</v>
      </c>
      <c r="B11" s="143"/>
      <c r="C11" s="143"/>
      <c r="D11" s="144"/>
      <c r="E11" s="47" t="s">
        <v>236</v>
      </c>
      <c r="F11" s="47" t="s">
        <v>237</v>
      </c>
      <c r="G11" s="47" t="s">
        <v>238</v>
      </c>
      <c r="H11" s="128"/>
      <c r="I11" s="129"/>
      <c r="J11" s="129"/>
      <c r="K11" s="129"/>
      <c r="L11" s="129"/>
      <c r="M11" s="130"/>
      <c r="N11" s="145" t="s">
        <v>216</v>
      </c>
      <c r="O11" s="146"/>
      <c r="P11" s="146"/>
      <c r="Q11" s="146"/>
      <c r="R11" s="147"/>
      <c r="S11" s="47" t="s">
        <v>236</v>
      </c>
      <c r="T11" s="47" t="s">
        <v>237</v>
      </c>
      <c r="U11" s="48" t="s">
        <v>238</v>
      </c>
      <c r="V11" s="125"/>
      <c r="W11" s="126"/>
      <c r="X11" s="172"/>
      <c r="Y11" s="173"/>
      <c r="Z11" s="173"/>
      <c r="AA11" s="49"/>
      <c r="AB11" s="50"/>
      <c r="AJ11" s="81" t="s">
        <v>855</v>
      </c>
      <c r="AM11" s="5" t="s">
        <v>1705</v>
      </c>
      <c r="AO11" s="19" t="s">
        <v>302</v>
      </c>
      <c r="AP11" s="13"/>
      <c r="AQ11" t="s">
        <v>992</v>
      </c>
      <c r="AR11" s="13"/>
      <c r="AS11" s="20" t="s">
        <v>309</v>
      </c>
      <c r="AT11" s="20"/>
      <c r="AX11" s="7"/>
      <c r="AY11" s="17" t="s">
        <v>305</v>
      </c>
      <c r="AZ11" s="13" t="s">
        <v>306</v>
      </c>
      <c r="BA11" s="13"/>
      <c r="BC11" s="14"/>
      <c r="BI11" s="9"/>
      <c r="BJ11" s="10">
        <f>IF(AND(7.25&lt;BH1,BH1&lt;7.75),7.5,0)</f>
        <v>0</v>
      </c>
      <c r="BO11" s="13" t="s">
        <v>303</v>
      </c>
      <c r="BP11" s="5" t="s">
        <v>1757</v>
      </c>
    </row>
    <row r="12" spans="1:68" ht="21">
      <c r="A12" s="131" t="s">
        <v>217</v>
      </c>
      <c r="B12" s="132"/>
      <c r="C12" s="132"/>
      <c r="D12" s="132"/>
      <c r="E12" s="133"/>
      <c r="F12" s="134" t="s">
        <v>218</v>
      </c>
      <c r="G12" s="135"/>
      <c r="H12" s="135"/>
      <c r="I12" s="135"/>
      <c r="J12" s="136"/>
      <c r="K12" s="137" t="s">
        <v>219</v>
      </c>
      <c r="L12" s="132"/>
      <c r="M12" s="132"/>
      <c r="N12" s="132"/>
      <c r="O12" s="132"/>
      <c r="P12" s="137" t="s">
        <v>220</v>
      </c>
      <c r="Q12" s="132"/>
      <c r="R12" s="132"/>
      <c r="S12" s="132"/>
      <c r="T12" s="133"/>
      <c r="U12" s="85" t="s">
        <v>1746</v>
      </c>
      <c r="V12" s="51"/>
      <c r="W12" s="51"/>
      <c r="X12" s="51"/>
      <c r="Y12" s="101" t="s">
        <v>1742</v>
      </c>
      <c r="Z12" s="45"/>
      <c r="AA12" s="46"/>
      <c r="AB12" s="103"/>
      <c r="AJ12" s="81" t="s">
        <v>856</v>
      </c>
      <c r="AM12" s="5" t="s">
        <v>1706</v>
      </c>
      <c r="AO12" s="19" t="s">
        <v>307</v>
      </c>
      <c r="AP12" s="13"/>
      <c r="AQ12" t="s">
        <v>993</v>
      </c>
      <c r="AR12" s="13"/>
      <c r="AS12" s="20" t="s">
        <v>314</v>
      </c>
      <c r="AT12" s="20"/>
      <c r="AX12" s="7"/>
      <c r="AY12" s="13" t="s">
        <v>310</v>
      </c>
      <c r="AZ12" s="13" t="s">
        <v>311</v>
      </c>
      <c r="BA12" s="13"/>
      <c r="BB12" s="14"/>
      <c r="BC12" s="14"/>
      <c r="BI12" s="9"/>
      <c r="BJ12" s="10">
        <f>IF(AND(6.75&lt;BH1,BH1&lt;7.25),7,0)</f>
        <v>0</v>
      </c>
      <c r="BO12" s="13" t="s">
        <v>308</v>
      </c>
      <c r="BP12" s="5" t="s">
        <v>1758</v>
      </c>
    </row>
    <row r="13" spans="1:68" ht="26.25" customHeight="1" thickBot="1">
      <c r="A13" s="35"/>
      <c r="B13" s="52" t="s">
        <v>221</v>
      </c>
      <c r="C13" s="53"/>
      <c r="D13" s="35"/>
      <c r="E13" s="54" t="s">
        <v>222</v>
      </c>
      <c r="F13" s="36"/>
      <c r="G13" s="52" t="s">
        <v>221</v>
      </c>
      <c r="H13" s="53"/>
      <c r="I13" s="35"/>
      <c r="J13" s="54" t="s">
        <v>222</v>
      </c>
      <c r="K13" s="36"/>
      <c r="L13" s="52" t="s">
        <v>221</v>
      </c>
      <c r="M13" s="53"/>
      <c r="N13" s="35"/>
      <c r="O13" s="52" t="s">
        <v>222</v>
      </c>
      <c r="P13" s="163"/>
      <c r="Q13" s="164"/>
      <c r="R13" s="53"/>
      <c r="S13" s="35"/>
      <c r="T13" s="54" t="s">
        <v>223</v>
      </c>
      <c r="U13" s="55"/>
      <c r="V13" s="165"/>
      <c r="W13" s="165"/>
      <c r="X13" s="56"/>
      <c r="Y13" s="106" t="s">
        <v>1767</v>
      </c>
      <c r="Z13" s="107"/>
      <c r="AA13" s="108"/>
      <c r="AB13" s="102"/>
      <c r="AC13" s="15"/>
      <c r="AJ13" s="81" t="s">
        <v>857</v>
      </c>
      <c r="AM13" s="5" t="s">
        <v>1707</v>
      </c>
      <c r="AO13" s="19" t="s">
        <v>312</v>
      </c>
      <c r="AP13" s="13"/>
      <c r="AQ13" t="s">
        <v>994</v>
      </c>
      <c r="AR13" s="13"/>
      <c r="AS13" s="20" t="s">
        <v>319</v>
      </c>
      <c r="AT13" s="20"/>
      <c r="AX13" s="14"/>
      <c r="AY13" s="13" t="s">
        <v>315</v>
      </c>
      <c r="AZ13" s="13" t="s">
        <v>316</v>
      </c>
      <c r="BA13" s="13"/>
      <c r="BI13" s="9"/>
      <c r="BJ13" s="10">
        <f>IF(AND(6.25&lt;BH1,BH1&lt;6.75),6.5,0)</f>
        <v>0</v>
      </c>
      <c r="BO13" s="13" t="s">
        <v>313</v>
      </c>
      <c r="BP13" s="5" t="s">
        <v>1759</v>
      </c>
    </row>
    <row r="14" spans="1:68" ht="48.75" customHeight="1" thickBot="1">
      <c r="A14" s="148" t="s">
        <v>224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50"/>
      <c r="AJ14" s="81" t="s">
        <v>858</v>
      </c>
      <c r="AM14" s="5" t="s">
        <v>1708</v>
      </c>
      <c r="AO14" s="19" t="s">
        <v>317</v>
      </c>
      <c r="AP14" s="13"/>
      <c r="AQ14" t="s">
        <v>995</v>
      </c>
      <c r="AR14" s="13"/>
      <c r="AS14" s="20" t="s">
        <v>324</v>
      </c>
      <c r="AT14" s="20"/>
      <c r="AX14" s="14"/>
      <c r="AY14" s="13" t="s">
        <v>320</v>
      </c>
      <c r="AZ14" s="13" t="s">
        <v>321</v>
      </c>
      <c r="BI14" s="9"/>
      <c r="BJ14" s="10">
        <f>IF(AND(5.75&lt;BH1,BH1&lt;6.25),6,0)</f>
        <v>0</v>
      </c>
      <c r="BO14" s="13" t="s">
        <v>318</v>
      </c>
      <c r="BP14" s="5" t="s">
        <v>1760</v>
      </c>
    </row>
    <row r="15" spans="1:68" ht="45.75" customHeight="1" thickBot="1">
      <c r="A15" s="151"/>
      <c r="B15" s="152"/>
      <c r="C15" s="152"/>
      <c r="D15" s="152"/>
      <c r="E15" s="152"/>
      <c r="F15" s="152"/>
      <c r="G15" s="152"/>
      <c r="H15" s="152"/>
      <c r="I15" s="153"/>
      <c r="J15" s="154" t="s">
        <v>225</v>
      </c>
      <c r="K15" s="155"/>
      <c r="L15" s="155"/>
      <c r="M15" s="155"/>
      <c r="N15" s="155"/>
      <c r="O15" s="155"/>
      <c r="P15" s="155"/>
      <c r="Q15" s="155"/>
      <c r="R15" s="156"/>
      <c r="S15" s="154" t="s">
        <v>226</v>
      </c>
      <c r="T15" s="155"/>
      <c r="U15" s="155"/>
      <c r="V15" s="155"/>
      <c r="W15" s="155"/>
      <c r="X15" s="155"/>
      <c r="Y15" s="155"/>
      <c r="Z15" s="155"/>
      <c r="AA15" s="155"/>
      <c r="AB15" s="156"/>
      <c r="AJ15" s="81" t="s">
        <v>859</v>
      </c>
      <c r="AM15" s="5" t="s">
        <v>1709</v>
      </c>
      <c r="AO15" s="19" t="s">
        <v>322</v>
      </c>
      <c r="AP15" s="13"/>
      <c r="AQ15" t="s">
        <v>996</v>
      </c>
      <c r="AR15" s="13"/>
      <c r="AS15" s="20" t="s">
        <v>329</v>
      </c>
      <c r="AT15" s="20"/>
      <c r="AX15" s="14"/>
      <c r="AY15" s="13" t="s">
        <v>325</v>
      </c>
      <c r="AZ15" s="13" t="s">
        <v>326</v>
      </c>
      <c r="BI15" s="9"/>
      <c r="BJ15" s="10">
        <f>IF(AND(5.25&lt;BH1,BH1&lt;5.75),5.5,0)</f>
        <v>0</v>
      </c>
      <c r="BO15" s="13" t="s">
        <v>323</v>
      </c>
      <c r="BP15" s="5" t="s">
        <v>1761</v>
      </c>
    </row>
    <row r="16" spans="1:68" ht="65.25" customHeight="1" thickBot="1">
      <c r="A16" s="124" t="s">
        <v>1678</v>
      </c>
      <c r="B16" s="122"/>
      <c r="C16" s="122"/>
      <c r="D16" s="122"/>
      <c r="E16" s="122"/>
      <c r="F16" s="122"/>
      <c r="G16" s="122"/>
      <c r="H16" s="122"/>
      <c r="I16" s="123"/>
      <c r="J16" s="138"/>
      <c r="K16" s="139"/>
      <c r="L16" s="139"/>
      <c r="M16" s="139"/>
      <c r="N16" s="139"/>
      <c r="O16" s="139"/>
      <c r="P16" s="139"/>
      <c r="Q16" s="139"/>
      <c r="R16" s="140"/>
      <c r="S16" s="138"/>
      <c r="T16" s="139"/>
      <c r="U16" s="139"/>
      <c r="V16" s="139"/>
      <c r="W16" s="139"/>
      <c r="X16" s="139"/>
      <c r="Y16" s="139"/>
      <c r="Z16" s="139"/>
      <c r="AA16" s="139"/>
      <c r="AB16" s="140"/>
      <c r="AJ16" s="81" t="s">
        <v>860</v>
      </c>
      <c r="AM16" s="5" t="s">
        <v>1710</v>
      </c>
      <c r="AO16" s="19" t="s">
        <v>327</v>
      </c>
      <c r="AP16" s="13"/>
      <c r="AQ16" t="s">
        <v>997</v>
      </c>
      <c r="AR16" s="13"/>
      <c r="AS16" s="20" t="s">
        <v>334</v>
      </c>
      <c r="AT16" s="20"/>
      <c r="AX16" s="14"/>
      <c r="AY16" s="13" t="s">
        <v>330</v>
      </c>
      <c r="AZ16" s="13" t="s">
        <v>331</v>
      </c>
      <c r="BI16" s="9"/>
      <c r="BJ16" s="10">
        <f>IF(AND(4.75&lt;BH1,BH1&lt;5.25),5,0)</f>
        <v>0</v>
      </c>
      <c r="BO16" s="13" t="s">
        <v>328</v>
      </c>
      <c r="BP16" s="5" t="s">
        <v>1762</v>
      </c>
    </row>
    <row r="17" spans="1:68" ht="51" customHeight="1" thickBot="1">
      <c r="A17" s="124" t="s">
        <v>1679</v>
      </c>
      <c r="B17" s="122"/>
      <c r="C17" s="122"/>
      <c r="D17" s="122"/>
      <c r="E17" s="122"/>
      <c r="F17" s="122"/>
      <c r="G17" s="122"/>
      <c r="H17" s="122"/>
      <c r="I17" s="123"/>
      <c r="J17" s="112"/>
      <c r="K17" s="113"/>
      <c r="L17" s="113"/>
      <c r="M17" s="113"/>
      <c r="N17" s="113"/>
      <c r="O17" s="113"/>
      <c r="P17" s="113"/>
      <c r="Q17" s="113"/>
      <c r="R17" s="114"/>
      <c r="S17" s="112"/>
      <c r="T17" s="113"/>
      <c r="U17" s="113"/>
      <c r="V17" s="113"/>
      <c r="W17" s="113"/>
      <c r="X17" s="113"/>
      <c r="Y17" s="113"/>
      <c r="Z17" s="113"/>
      <c r="AA17" s="113"/>
      <c r="AB17" s="114"/>
      <c r="AJ17" s="81" t="s">
        <v>861</v>
      </c>
      <c r="AM17" s="5" t="s">
        <v>1711</v>
      </c>
      <c r="AO17" s="19" t="s">
        <v>332</v>
      </c>
      <c r="AP17" s="13"/>
      <c r="AQ17" t="s">
        <v>998</v>
      </c>
      <c r="AR17" s="13"/>
      <c r="AS17" s="20" t="s">
        <v>339</v>
      </c>
      <c r="AT17" s="20"/>
      <c r="AX17" s="14"/>
      <c r="AY17" s="13" t="s">
        <v>335</v>
      </c>
      <c r="AZ17" s="13" t="s">
        <v>336</v>
      </c>
      <c r="BI17" s="9"/>
      <c r="BJ17" s="10">
        <f>IF(AND(4.25&lt;BH1,BH1&lt;4.75),4.5,0)</f>
        <v>0</v>
      </c>
      <c r="BO17" s="13" t="s">
        <v>333</v>
      </c>
      <c r="BP17" s="5" t="s">
        <v>1763</v>
      </c>
    </row>
    <row r="18" spans="1:68" ht="51" customHeight="1" thickBot="1">
      <c r="A18" s="124" t="s">
        <v>1680</v>
      </c>
      <c r="B18" s="273"/>
      <c r="C18" s="273"/>
      <c r="D18" s="273"/>
      <c r="E18" s="273"/>
      <c r="F18" s="273"/>
      <c r="G18" s="273"/>
      <c r="H18" s="273"/>
      <c r="I18" s="274"/>
      <c r="J18" s="118"/>
      <c r="K18" s="119"/>
      <c r="L18" s="119"/>
      <c r="M18" s="119"/>
      <c r="N18" s="119"/>
      <c r="O18" s="119"/>
      <c r="P18" s="119"/>
      <c r="Q18" s="119"/>
      <c r="R18" s="120"/>
      <c r="S18" s="118"/>
      <c r="T18" s="119"/>
      <c r="U18" s="119"/>
      <c r="V18" s="119"/>
      <c r="W18" s="119"/>
      <c r="X18" s="119"/>
      <c r="Y18" s="119"/>
      <c r="Z18" s="119"/>
      <c r="AA18" s="119"/>
      <c r="AB18" s="120"/>
      <c r="AJ18" s="81" t="s">
        <v>522</v>
      </c>
      <c r="AM18" s="5" t="s">
        <v>1712</v>
      </c>
      <c r="AO18" s="13" t="s">
        <v>337</v>
      </c>
      <c r="AP18" s="13"/>
      <c r="AQ18" t="s">
        <v>999</v>
      </c>
      <c r="AR18" s="13"/>
      <c r="AS18" s="20" t="s">
        <v>348</v>
      </c>
      <c r="AT18" s="20"/>
      <c r="AX18" s="14"/>
      <c r="AY18" s="13" t="s">
        <v>340</v>
      </c>
      <c r="AZ18" s="13" t="s">
        <v>341</v>
      </c>
      <c r="BI18" s="9"/>
      <c r="BJ18" s="10">
        <f>IF(AND(3.75&lt;BH1,BH1&lt;4.25),4,0)</f>
        <v>0</v>
      </c>
      <c r="BO18" s="13" t="s">
        <v>338</v>
      </c>
      <c r="BP18" s="5" t="s">
        <v>1764</v>
      </c>
    </row>
    <row r="19" spans="1:68" ht="41.25" customHeight="1" thickBot="1">
      <c r="A19" s="121" t="s">
        <v>1681</v>
      </c>
      <c r="B19" s="122"/>
      <c r="C19" s="122"/>
      <c r="D19" s="122"/>
      <c r="E19" s="122"/>
      <c r="F19" s="122"/>
      <c r="G19" s="122"/>
      <c r="H19" s="122"/>
      <c r="I19" s="123"/>
      <c r="J19" s="112"/>
      <c r="K19" s="113"/>
      <c r="L19" s="113"/>
      <c r="M19" s="113"/>
      <c r="N19" s="113"/>
      <c r="O19" s="113"/>
      <c r="P19" s="113"/>
      <c r="Q19" s="113"/>
      <c r="R19" s="114"/>
      <c r="S19" s="112"/>
      <c r="T19" s="113"/>
      <c r="U19" s="113"/>
      <c r="V19" s="113"/>
      <c r="W19" s="113"/>
      <c r="X19" s="113"/>
      <c r="Y19" s="113"/>
      <c r="Z19" s="113"/>
      <c r="AA19" s="113"/>
      <c r="AB19" s="114"/>
      <c r="AJ19" s="81" t="s">
        <v>862</v>
      </c>
      <c r="AO19" s="13" t="s">
        <v>342</v>
      </c>
      <c r="AP19" s="13"/>
      <c r="AQ19" t="s">
        <v>1000</v>
      </c>
      <c r="AR19" s="13"/>
      <c r="AS19" s="20" t="s">
        <v>352</v>
      </c>
      <c r="AT19" s="20"/>
      <c r="AX19" s="7"/>
      <c r="AY19" s="13" t="s">
        <v>344</v>
      </c>
      <c r="AZ19" s="13" t="s">
        <v>345</v>
      </c>
      <c r="BI19" s="9"/>
      <c r="BJ19" s="10">
        <f>IF(AND(3.25&lt;BH1,BH1&lt;3.75),3.5,0)</f>
        <v>0</v>
      </c>
      <c r="BO19" s="13" t="s">
        <v>343</v>
      </c>
      <c r="BP19" s="5" t="s">
        <v>1765</v>
      </c>
    </row>
    <row r="20" spans="1:67" ht="36.75" customHeight="1" thickBot="1">
      <c r="A20" s="121" t="s">
        <v>1682</v>
      </c>
      <c r="B20" s="122"/>
      <c r="C20" s="122"/>
      <c r="D20" s="122"/>
      <c r="E20" s="122"/>
      <c r="F20" s="122"/>
      <c r="G20" s="122"/>
      <c r="H20" s="122"/>
      <c r="I20" s="123"/>
      <c r="J20" s="112"/>
      <c r="K20" s="113"/>
      <c r="L20" s="113"/>
      <c r="M20" s="113"/>
      <c r="N20" s="113"/>
      <c r="O20" s="113"/>
      <c r="P20" s="113"/>
      <c r="Q20" s="113"/>
      <c r="R20" s="114"/>
      <c r="S20" s="112"/>
      <c r="T20" s="113"/>
      <c r="U20" s="113"/>
      <c r="V20" s="113"/>
      <c r="W20" s="113"/>
      <c r="X20" s="113"/>
      <c r="Y20" s="113"/>
      <c r="Z20" s="113"/>
      <c r="AA20" s="113"/>
      <c r="AB20" s="114"/>
      <c r="AJ20" s="81" t="s">
        <v>863</v>
      </c>
      <c r="AO20" s="13" t="s">
        <v>346</v>
      </c>
      <c r="AP20" s="13"/>
      <c r="AQ20" t="s">
        <v>1001</v>
      </c>
      <c r="AR20" s="13"/>
      <c r="AS20" s="20" t="s">
        <v>356</v>
      </c>
      <c r="AT20" s="20"/>
      <c r="AX20" s="7"/>
      <c r="AY20" s="13" t="s">
        <v>349</v>
      </c>
      <c r="AZ20" s="13"/>
      <c r="BI20" s="9"/>
      <c r="BJ20" s="10">
        <f>IF(AND(2.75&lt;BH1,BH1&lt;3.25),3,0)</f>
        <v>0</v>
      </c>
      <c r="BO20" s="13" t="s">
        <v>347</v>
      </c>
    </row>
    <row r="21" spans="1:67" ht="40.5" customHeight="1" thickBot="1">
      <c r="A21" s="121" t="s">
        <v>1683</v>
      </c>
      <c r="B21" s="122"/>
      <c r="C21" s="122"/>
      <c r="D21" s="122"/>
      <c r="E21" s="122"/>
      <c r="F21" s="122"/>
      <c r="G21" s="122"/>
      <c r="H21" s="122"/>
      <c r="I21" s="123"/>
      <c r="J21" s="112"/>
      <c r="K21" s="113"/>
      <c r="L21" s="113"/>
      <c r="M21" s="113"/>
      <c r="N21" s="113"/>
      <c r="O21" s="113"/>
      <c r="P21" s="113"/>
      <c r="Q21" s="113"/>
      <c r="R21" s="114"/>
      <c r="S21" s="112"/>
      <c r="T21" s="113"/>
      <c r="U21" s="113"/>
      <c r="V21" s="113"/>
      <c r="W21" s="113"/>
      <c r="X21" s="113"/>
      <c r="Y21" s="113"/>
      <c r="Z21" s="113"/>
      <c r="AA21" s="113"/>
      <c r="AB21" s="114"/>
      <c r="AJ21" s="81" t="s">
        <v>864</v>
      </c>
      <c r="AO21" s="19" t="s">
        <v>350</v>
      </c>
      <c r="AP21" s="13"/>
      <c r="AQ21" t="s">
        <v>1002</v>
      </c>
      <c r="AR21" s="13"/>
      <c r="AS21" s="20" t="s">
        <v>359</v>
      </c>
      <c r="AT21" s="20"/>
      <c r="AX21" s="7"/>
      <c r="AY21" s="13" t="s">
        <v>353</v>
      </c>
      <c r="AZ21" s="13"/>
      <c r="BI21" s="9"/>
      <c r="BJ21" s="10">
        <f>IF(AND(2.25&lt;BH1,BH1&lt;2.75),2.5,0)</f>
        <v>0</v>
      </c>
      <c r="BO21" s="13" t="s">
        <v>351</v>
      </c>
    </row>
    <row r="22" spans="1:67" ht="39" customHeight="1" thickBot="1">
      <c r="A22" s="121" t="s">
        <v>1684</v>
      </c>
      <c r="B22" s="122"/>
      <c r="C22" s="122"/>
      <c r="D22" s="122"/>
      <c r="E22" s="122"/>
      <c r="F22" s="122"/>
      <c r="G22" s="122"/>
      <c r="H22" s="122"/>
      <c r="I22" s="123"/>
      <c r="J22" s="112"/>
      <c r="K22" s="113"/>
      <c r="L22" s="113"/>
      <c r="M22" s="113"/>
      <c r="N22" s="113"/>
      <c r="O22" s="113"/>
      <c r="P22" s="113"/>
      <c r="Q22" s="113"/>
      <c r="R22" s="114"/>
      <c r="S22" s="215"/>
      <c r="T22" s="216"/>
      <c r="U22" s="216"/>
      <c r="V22" s="216"/>
      <c r="W22" s="216"/>
      <c r="X22" s="216"/>
      <c r="Y22" s="216"/>
      <c r="Z22" s="216"/>
      <c r="AA22" s="216"/>
      <c r="AB22" s="217"/>
      <c r="AJ22" s="81" t="s">
        <v>865</v>
      </c>
      <c r="AO22" s="19" t="s">
        <v>354</v>
      </c>
      <c r="AP22" s="13"/>
      <c r="AQ22" t="s">
        <v>1003</v>
      </c>
      <c r="AR22" s="13"/>
      <c r="AS22" s="20" t="s">
        <v>362</v>
      </c>
      <c r="AT22" s="20"/>
      <c r="AX22" s="7"/>
      <c r="AY22" s="13" t="s">
        <v>357</v>
      </c>
      <c r="AZ22" s="13"/>
      <c r="BI22" s="9"/>
      <c r="BJ22" s="10">
        <f>IF(AND(1.75&lt;BH1,BH1&lt;2.25),2,0)</f>
        <v>0</v>
      </c>
      <c r="BO22" s="13" t="s">
        <v>355</v>
      </c>
    </row>
    <row r="23" spans="1:67" ht="39" customHeight="1" thickBot="1">
      <c r="A23" s="115" t="s">
        <v>1685</v>
      </c>
      <c r="B23" s="116"/>
      <c r="C23" s="116"/>
      <c r="D23" s="116"/>
      <c r="E23" s="116"/>
      <c r="F23" s="116"/>
      <c r="G23" s="116"/>
      <c r="H23" s="116"/>
      <c r="I23" s="117"/>
      <c r="J23" s="118"/>
      <c r="K23" s="119"/>
      <c r="L23" s="119"/>
      <c r="M23" s="119"/>
      <c r="N23" s="119"/>
      <c r="O23" s="119"/>
      <c r="P23" s="119"/>
      <c r="Q23" s="119"/>
      <c r="R23" s="120"/>
      <c r="S23" s="118"/>
      <c r="T23" s="119"/>
      <c r="U23" s="119"/>
      <c r="V23" s="119"/>
      <c r="W23" s="119"/>
      <c r="X23" s="119"/>
      <c r="Y23" s="119"/>
      <c r="Z23" s="119"/>
      <c r="AA23" s="119"/>
      <c r="AB23" s="120"/>
      <c r="AJ23" s="81" t="s">
        <v>866</v>
      </c>
      <c r="AO23" s="19" t="s">
        <v>358</v>
      </c>
      <c r="AP23" s="13"/>
      <c r="AQ23" t="s">
        <v>1004</v>
      </c>
      <c r="AR23" s="13"/>
      <c r="AS23" s="20" t="s">
        <v>365</v>
      </c>
      <c r="AT23" s="20"/>
      <c r="AX23" s="7"/>
      <c r="AY23" s="13" t="s">
        <v>372</v>
      </c>
      <c r="AZ23" s="13"/>
      <c r="BI23" s="9"/>
      <c r="BJ23" s="10">
        <f>IF(AND(1.25&lt;BH1,BH1&lt;1.75),1.5,0)</f>
        <v>0</v>
      </c>
      <c r="BO23" s="13" t="s">
        <v>260</v>
      </c>
    </row>
    <row r="24" spans="1:67" ht="39" customHeight="1" thickBot="1">
      <c r="A24" s="115" t="s">
        <v>1686</v>
      </c>
      <c r="B24" s="116"/>
      <c r="C24" s="116"/>
      <c r="D24" s="116"/>
      <c r="E24" s="116"/>
      <c r="F24" s="116"/>
      <c r="G24" s="116"/>
      <c r="H24" s="116"/>
      <c r="I24" s="117"/>
      <c r="J24" s="118"/>
      <c r="K24" s="119"/>
      <c r="L24" s="119"/>
      <c r="M24" s="119"/>
      <c r="N24" s="119"/>
      <c r="O24" s="119"/>
      <c r="P24" s="119"/>
      <c r="Q24" s="119"/>
      <c r="R24" s="120"/>
      <c r="S24" s="118"/>
      <c r="T24" s="119"/>
      <c r="U24" s="119"/>
      <c r="V24" s="119"/>
      <c r="W24" s="119"/>
      <c r="X24" s="119"/>
      <c r="Y24" s="119"/>
      <c r="Z24" s="119"/>
      <c r="AA24" s="119"/>
      <c r="AB24" s="120"/>
      <c r="AJ24" s="81" t="s">
        <v>602</v>
      </c>
      <c r="AO24" s="22" t="s">
        <v>360</v>
      </c>
      <c r="AP24" s="13"/>
      <c r="AQ24" t="s">
        <v>1005</v>
      </c>
      <c r="AR24" s="13"/>
      <c r="AS24" s="20" t="s">
        <v>368</v>
      </c>
      <c r="AT24" s="20"/>
      <c r="AX24" s="7"/>
      <c r="AY24" s="13" t="s">
        <v>376</v>
      </c>
      <c r="AZ24" s="13"/>
      <c r="BI24" s="9"/>
      <c r="BJ24" s="10">
        <f>IF(AND(0.75&lt;BH1,BH1&lt;1.25),1,0)</f>
        <v>0</v>
      </c>
      <c r="BO24" s="13" t="s">
        <v>361</v>
      </c>
    </row>
    <row r="25" spans="1:67" ht="39" customHeight="1" thickBot="1">
      <c r="A25" s="218" t="s">
        <v>1744</v>
      </c>
      <c r="B25" s="219"/>
      <c r="C25" s="219"/>
      <c r="D25" s="219"/>
      <c r="E25" s="219"/>
      <c r="F25" s="219"/>
      <c r="G25" s="219"/>
      <c r="H25" s="219"/>
      <c r="I25" s="220"/>
      <c r="J25" s="228"/>
      <c r="K25" s="229"/>
      <c r="L25" s="229"/>
      <c r="M25" s="229"/>
      <c r="N25" s="229"/>
      <c r="O25" s="230"/>
      <c r="P25" s="231"/>
      <c r="Q25" s="229"/>
      <c r="R25" s="232"/>
      <c r="S25" s="228"/>
      <c r="T25" s="229"/>
      <c r="U25" s="229"/>
      <c r="V25" s="230"/>
      <c r="W25" s="231"/>
      <c r="X25" s="229"/>
      <c r="Y25" s="229"/>
      <c r="Z25" s="229"/>
      <c r="AA25" s="229"/>
      <c r="AB25" s="232"/>
      <c r="AJ25" s="81" t="s">
        <v>867</v>
      </c>
      <c r="AO25" s="22" t="s">
        <v>363</v>
      </c>
      <c r="AP25" s="13"/>
      <c r="AQ25" t="s">
        <v>1006</v>
      </c>
      <c r="AR25" s="13"/>
      <c r="AS25" s="20" t="s">
        <v>371</v>
      </c>
      <c r="AT25" s="20"/>
      <c r="AX25" s="7"/>
      <c r="AY25" s="13" t="s">
        <v>380</v>
      </c>
      <c r="AZ25" s="13"/>
      <c r="BI25" s="9"/>
      <c r="BJ25" s="10">
        <f>IF(AND(0.25&lt;BH1,BH1&lt;0.75),0.5,0)</f>
        <v>0</v>
      </c>
      <c r="BO25" s="13" t="s">
        <v>364</v>
      </c>
    </row>
    <row r="26" spans="1:74" ht="50.25" customHeight="1">
      <c r="A26" s="57" t="s">
        <v>1687</v>
      </c>
      <c r="B26" s="58"/>
      <c r="C26" s="58"/>
      <c r="D26" s="58"/>
      <c r="E26" s="58"/>
      <c r="F26" s="58"/>
      <c r="G26" s="58"/>
      <c r="H26" s="59"/>
      <c r="I26" s="59"/>
      <c r="J26" s="127"/>
      <c r="K26" s="127"/>
      <c r="L26" s="127"/>
      <c r="M26" s="127"/>
      <c r="N26" s="58" t="s">
        <v>1688</v>
      </c>
      <c r="O26" s="60"/>
      <c r="P26" s="61"/>
      <c r="Q26" s="60"/>
      <c r="R26" s="58"/>
      <c r="S26" s="58"/>
      <c r="T26" s="58"/>
      <c r="U26" s="58"/>
      <c r="V26" s="58"/>
      <c r="W26" s="98"/>
      <c r="X26" s="62"/>
      <c r="Y26" s="109" t="s">
        <v>222</v>
      </c>
      <c r="Z26" s="109"/>
      <c r="AA26" s="110"/>
      <c r="AB26" s="111"/>
      <c r="AJ26" s="81" t="s">
        <v>868</v>
      </c>
      <c r="AM26" s="5"/>
      <c r="AO26" s="22" t="s">
        <v>366</v>
      </c>
      <c r="AP26" s="13"/>
      <c r="AQ26" t="s">
        <v>1007</v>
      </c>
      <c r="AR26" s="13"/>
      <c r="AS26" s="20" t="s">
        <v>375</v>
      </c>
      <c r="AT26" s="20"/>
      <c r="AX26" s="7"/>
      <c r="AY26" s="13" t="s">
        <v>384</v>
      </c>
      <c r="AZ26" s="13"/>
      <c r="BI26" s="9"/>
      <c r="BJ26" s="10">
        <f>IF(AND(0&lt;BH2,BH2&lt;0.26),0.25,0)</f>
        <v>0</v>
      </c>
      <c r="BO26" s="13" t="s">
        <v>367</v>
      </c>
      <c r="BV26" s="105" t="s">
        <v>1770</v>
      </c>
    </row>
    <row r="27" spans="1:74" ht="40.5" customHeight="1">
      <c r="A27" s="221" t="s">
        <v>1689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3"/>
      <c r="AJ27" s="81" t="s">
        <v>1690</v>
      </c>
      <c r="AM27" s="5"/>
      <c r="AO27" s="22" t="s">
        <v>369</v>
      </c>
      <c r="AP27" s="13"/>
      <c r="AQ27" t="s">
        <v>1008</v>
      </c>
      <c r="AR27" s="13"/>
      <c r="AS27" s="20" t="s">
        <v>379</v>
      </c>
      <c r="AT27" s="20"/>
      <c r="AX27" s="7"/>
      <c r="AY27" s="13" t="s">
        <v>386</v>
      </c>
      <c r="AZ27" s="13"/>
      <c r="BI27" s="9"/>
      <c r="BJ27" s="10">
        <f>SUM(BJ1:BJ26)</f>
        <v>0</v>
      </c>
      <c r="BO27" s="13" t="s">
        <v>370</v>
      </c>
      <c r="BV27" s="105" t="s">
        <v>1771</v>
      </c>
    </row>
    <row r="28" spans="1:67" ht="42" customHeight="1" thickBot="1">
      <c r="A28" s="224" t="s">
        <v>227</v>
      </c>
      <c r="B28" s="225"/>
      <c r="C28" s="225"/>
      <c r="D28" s="225"/>
      <c r="E28" s="225"/>
      <c r="F28" s="225"/>
      <c r="G28" s="226"/>
      <c r="H28" s="209">
        <v>0</v>
      </c>
      <c r="I28" s="210"/>
      <c r="J28" s="210"/>
      <c r="K28" s="210"/>
      <c r="L28" s="210"/>
      <c r="M28" s="227"/>
      <c r="N28" s="212" t="s">
        <v>228</v>
      </c>
      <c r="O28" s="213"/>
      <c r="P28" s="213"/>
      <c r="Q28" s="213"/>
      <c r="R28" s="214"/>
      <c r="S28" s="209">
        <v>0</v>
      </c>
      <c r="T28" s="210"/>
      <c r="U28" s="210"/>
      <c r="V28" s="210"/>
      <c r="W28" s="210"/>
      <c r="X28" s="210"/>
      <c r="Y28" s="210"/>
      <c r="Z28" s="210"/>
      <c r="AA28" s="210"/>
      <c r="AB28" s="211"/>
      <c r="AJ28" s="82"/>
      <c r="AM28" s="5"/>
      <c r="AO28" s="22" t="s">
        <v>373</v>
      </c>
      <c r="AQ28" t="s">
        <v>1009</v>
      </c>
      <c r="AR28" s="13"/>
      <c r="AS28" s="20" t="s">
        <v>383</v>
      </c>
      <c r="AT28" s="20"/>
      <c r="AX28" s="7"/>
      <c r="AY28" s="13"/>
      <c r="AZ28" s="13"/>
      <c r="BI28" s="9"/>
      <c r="BO28" s="13" t="s">
        <v>374</v>
      </c>
    </row>
    <row r="29" spans="1:67" ht="50.25" customHeight="1" thickBot="1">
      <c r="A29" s="250" t="s">
        <v>1766</v>
      </c>
      <c r="B29" s="251"/>
      <c r="C29" s="251"/>
      <c r="D29" s="251"/>
      <c r="E29" s="251"/>
      <c r="F29" s="251"/>
      <c r="G29" s="252"/>
      <c r="H29" s="243">
        <v>0</v>
      </c>
      <c r="I29" s="244"/>
      <c r="J29" s="244"/>
      <c r="K29" s="244"/>
      <c r="L29" s="244"/>
      <c r="M29" s="245"/>
      <c r="N29" s="247" t="s">
        <v>1741</v>
      </c>
      <c r="O29" s="248"/>
      <c r="P29" s="248"/>
      <c r="Q29" s="248"/>
      <c r="R29" s="249"/>
      <c r="S29" s="243">
        <f>'[1]Hoja de Trabajo(1)'!N29</f>
        <v>0</v>
      </c>
      <c r="T29" s="244"/>
      <c r="U29" s="244"/>
      <c r="V29" s="244"/>
      <c r="W29" s="244"/>
      <c r="X29" s="244"/>
      <c r="Y29" s="244"/>
      <c r="Z29" s="244"/>
      <c r="AA29" s="244"/>
      <c r="AB29" s="246"/>
      <c r="AJ29" s="82"/>
      <c r="AM29" s="5"/>
      <c r="AO29" s="23" t="s">
        <v>378</v>
      </c>
      <c r="AQ29" t="s">
        <v>1010</v>
      </c>
      <c r="AR29" s="13"/>
      <c r="AS29" s="20" t="s">
        <v>1740</v>
      </c>
      <c r="AT29" s="20"/>
      <c r="AX29" s="7"/>
      <c r="AY29" s="13"/>
      <c r="AZ29" s="13"/>
      <c r="BI29" s="9" t="s">
        <v>377</v>
      </c>
      <c r="BJ29" s="8">
        <f>SUM(BJ1:BJ27)</f>
        <v>0</v>
      </c>
      <c r="BO29" s="13" t="s">
        <v>260</v>
      </c>
    </row>
    <row r="30" spans="1:67" ht="26.25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9"/>
      <c r="AJ30" s="82"/>
      <c r="AM30" s="5"/>
      <c r="AO30" s="24" t="s">
        <v>381</v>
      </c>
      <c r="AQ30" t="s">
        <v>1011</v>
      </c>
      <c r="AR30" s="13"/>
      <c r="AS30" s="20" t="s">
        <v>389</v>
      </c>
      <c r="AT30" s="20"/>
      <c r="AX30" s="7"/>
      <c r="AY30" s="13"/>
      <c r="AZ30" s="13"/>
      <c r="BI30" s="9"/>
      <c r="BO30" s="13" t="s">
        <v>382</v>
      </c>
    </row>
    <row r="31" spans="1:67" ht="26.25">
      <c r="A31" s="90"/>
      <c r="B31" s="238"/>
      <c r="C31" s="238"/>
      <c r="D31" s="238"/>
      <c r="E31" s="238"/>
      <c r="F31" s="238"/>
      <c r="G31" s="238"/>
      <c r="H31" s="64"/>
      <c r="I31" s="238"/>
      <c r="J31" s="238"/>
      <c r="K31" s="238"/>
      <c r="L31" s="64"/>
      <c r="M31" s="64"/>
      <c r="N31" s="63"/>
      <c r="O31" s="66"/>
      <c r="P31" s="238"/>
      <c r="Q31" s="238"/>
      <c r="R31" s="238"/>
      <c r="S31" s="238"/>
      <c r="T31" s="238"/>
      <c r="U31" s="238"/>
      <c r="V31" s="238"/>
      <c r="W31" s="238"/>
      <c r="X31" s="64"/>
      <c r="Y31" s="238"/>
      <c r="Z31" s="238"/>
      <c r="AA31" s="238"/>
      <c r="AB31" s="258"/>
      <c r="AJ31" s="82"/>
      <c r="AM31" s="5"/>
      <c r="AO31" s="22" t="s">
        <v>385</v>
      </c>
      <c r="AQ31" t="s">
        <v>1012</v>
      </c>
      <c r="AR31" s="13"/>
      <c r="AS31" s="20" t="s">
        <v>392</v>
      </c>
      <c r="AT31" s="20"/>
      <c r="AX31" s="7"/>
      <c r="AY31" s="13"/>
      <c r="AZ31" s="13"/>
      <c r="BO31" s="13" t="s">
        <v>388</v>
      </c>
    </row>
    <row r="32" spans="1:67" ht="39.75" customHeight="1">
      <c r="A32" s="91"/>
      <c r="B32" s="235" t="s">
        <v>229</v>
      </c>
      <c r="C32" s="235"/>
      <c r="D32" s="235"/>
      <c r="E32" s="235"/>
      <c r="F32" s="235"/>
      <c r="G32" s="235"/>
      <c r="H32" s="67"/>
      <c r="I32" s="235" t="s">
        <v>230</v>
      </c>
      <c r="J32" s="235"/>
      <c r="K32" s="235"/>
      <c r="L32" s="67"/>
      <c r="M32" s="67"/>
      <c r="N32" s="236" t="s">
        <v>231</v>
      </c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 t="s">
        <v>230</v>
      </c>
      <c r="Z32" s="237"/>
      <c r="AA32" s="237"/>
      <c r="AB32" s="256"/>
      <c r="AJ32" s="82"/>
      <c r="AM32" s="5"/>
      <c r="AO32" s="22" t="s">
        <v>387</v>
      </c>
      <c r="AQ32" t="s">
        <v>1013</v>
      </c>
      <c r="AR32" s="13"/>
      <c r="AS32" s="20" t="s">
        <v>395</v>
      </c>
      <c r="AT32" s="20"/>
      <c r="AX32" s="7"/>
      <c r="AY32" s="16"/>
      <c r="AZ32" s="13"/>
      <c r="BO32" s="13" t="s">
        <v>391</v>
      </c>
    </row>
    <row r="33" spans="1:67" ht="26.25">
      <c r="A33" s="239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68"/>
      <c r="N33" s="241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2"/>
      <c r="AM33" s="5"/>
      <c r="AO33" s="22" t="s">
        <v>390</v>
      </c>
      <c r="AQ33" t="s">
        <v>1014</v>
      </c>
      <c r="AR33" s="13"/>
      <c r="AS33" s="20" t="s">
        <v>398</v>
      </c>
      <c r="AT33" s="20"/>
      <c r="AX33" s="7"/>
      <c r="AY33" s="16"/>
      <c r="AZ33" s="13"/>
      <c r="BO33" s="13" t="s">
        <v>394</v>
      </c>
    </row>
    <row r="34" spans="1:67" ht="26.25">
      <c r="A34" s="90"/>
      <c r="B34" s="238"/>
      <c r="C34" s="238"/>
      <c r="D34" s="238"/>
      <c r="E34" s="238"/>
      <c r="F34" s="238"/>
      <c r="G34" s="238"/>
      <c r="H34" s="64"/>
      <c r="I34" s="238"/>
      <c r="J34" s="238"/>
      <c r="K34" s="238"/>
      <c r="L34" s="64"/>
      <c r="M34" s="64"/>
      <c r="N34" s="63"/>
      <c r="O34" s="64"/>
      <c r="P34" s="238"/>
      <c r="Q34" s="238"/>
      <c r="R34" s="238"/>
      <c r="S34" s="238"/>
      <c r="T34" s="238"/>
      <c r="U34" s="238"/>
      <c r="V34" s="238"/>
      <c r="W34" s="238"/>
      <c r="X34" s="64"/>
      <c r="Y34" s="238"/>
      <c r="Z34" s="238"/>
      <c r="AA34" s="238"/>
      <c r="AB34" s="258"/>
      <c r="AJ34" s="83"/>
      <c r="AM34" s="5"/>
      <c r="AO34" s="22" t="s">
        <v>393</v>
      </c>
      <c r="AQ34" t="s">
        <v>1015</v>
      </c>
      <c r="AR34" s="13"/>
      <c r="AS34" s="20" t="s">
        <v>400</v>
      </c>
      <c r="AT34" s="20"/>
      <c r="AX34" s="7"/>
      <c r="AY34" s="13"/>
      <c r="AZ34" s="13"/>
      <c r="BO34" s="13" t="s">
        <v>397</v>
      </c>
    </row>
    <row r="35" spans="1:67" ht="26.25">
      <c r="A35" s="90"/>
      <c r="B35" s="233"/>
      <c r="C35" s="233"/>
      <c r="D35" s="233"/>
      <c r="E35" s="233"/>
      <c r="F35" s="233"/>
      <c r="G35" s="233"/>
      <c r="H35" s="64"/>
      <c r="I35" s="64"/>
      <c r="J35" s="64"/>
      <c r="K35" s="64"/>
      <c r="L35" s="64"/>
      <c r="M35" s="64"/>
      <c r="N35" s="63"/>
      <c r="O35" s="234"/>
      <c r="P35" s="234"/>
      <c r="Q35" s="234"/>
      <c r="R35" s="234"/>
      <c r="S35" s="234"/>
      <c r="T35" s="234"/>
      <c r="U35" s="234"/>
      <c r="V35" s="70"/>
      <c r="W35" s="70"/>
      <c r="X35" s="64"/>
      <c r="Y35" s="64"/>
      <c r="Z35" s="64"/>
      <c r="AA35" s="64"/>
      <c r="AB35" s="65"/>
      <c r="AM35" s="5"/>
      <c r="AO35" s="22" t="s">
        <v>396</v>
      </c>
      <c r="AQ35" t="s">
        <v>1016</v>
      </c>
      <c r="AR35" s="13"/>
      <c r="AS35" s="20" t="s">
        <v>403</v>
      </c>
      <c r="AT35" s="20"/>
      <c r="AX35" s="7"/>
      <c r="AZ35" s="13"/>
      <c r="BO35" s="13" t="s">
        <v>260</v>
      </c>
    </row>
    <row r="36" spans="1:67" ht="31.5" customHeight="1">
      <c r="A36" s="91"/>
      <c r="B36" s="237" t="s">
        <v>232</v>
      </c>
      <c r="C36" s="237"/>
      <c r="D36" s="237"/>
      <c r="E36" s="237"/>
      <c r="F36" s="237"/>
      <c r="G36" s="237"/>
      <c r="H36" s="67"/>
      <c r="I36" s="237" t="s">
        <v>230</v>
      </c>
      <c r="J36" s="237"/>
      <c r="K36" s="237"/>
      <c r="L36" s="67"/>
      <c r="M36" s="67"/>
      <c r="N36" s="236" t="s">
        <v>233</v>
      </c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 t="s">
        <v>230</v>
      </c>
      <c r="Z36" s="237"/>
      <c r="AA36" s="237"/>
      <c r="AB36" s="256"/>
      <c r="AJ36" s="84"/>
      <c r="AM36" s="5"/>
      <c r="AO36" s="22" t="s">
        <v>399</v>
      </c>
      <c r="AQ36" t="s">
        <v>1017</v>
      </c>
      <c r="AR36" s="13"/>
      <c r="AS36" s="20" t="s">
        <v>406</v>
      </c>
      <c r="AT36" s="20"/>
      <c r="AX36" s="7"/>
      <c r="AZ36" s="13"/>
      <c r="BO36" s="13" t="s">
        <v>402</v>
      </c>
    </row>
    <row r="37" spans="1:67" ht="26.25">
      <c r="A37" s="239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68"/>
      <c r="N37" s="241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2"/>
      <c r="AM37" s="5"/>
      <c r="AO37" s="23" t="s">
        <v>401</v>
      </c>
      <c r="AQ37" t="s">
        <v>1018</v>
      </c>
      <c r="AR37" s="13"/>
      <c r="AS37" s="20" t="s">
        <v>408</v>
      </c>
      <c r="AT37" s="20"/>
      <c r="AX37" s="7"/>
      <c r="AZ37" s="13"/>
      <c r="BO37" s="13" t="s">
        <v>405</v>
      </c>
    </row>
    <row r="38" spans="1:67" ht="26.25">
      <c r="A38" s="90"/>
      <c r="B38" s="238"/>
      <c r="C38" s="238"/>
      <c r="D38" s="238"/>
      <c r="E38" s="238"/>
      <c r="F38" s="238"/>
      <c r="G38" s="238"/>
      <c r="H38" s="64"/>
      <c r="I38" s="238"/>
      <c r="J38" s="238"/>
      <c r="K38" s="238"/>
      <c r="L38" s="64"/>
      <c r="M38" s="64"/>
      <c r="N38" s="63"/>
      <c r="O38" s="64"/>
      <c r="P38" s="238"/>
      <c r="Q38" s="238"/>
      <c r="R38" s="238"/>
      <c r="S38" s="238"/>
      <c r="T38" s="238"/>
      <c r="U38" s="238"/>
      <c r="V38" s="238"/>
      <c r="W38" s="238"/>
      <c r="X38" s="64"/>
      <c r="Y38" s="238"/>
      <c r="Z38" s="238"/>
      <c r="AA38" s="238"/>
      <c r="AB38" s="258"/>
      <c r="AM38" s="5"/>
      <c r="AO38" s="22" t="s">
        <v>404</v>
      </c>
      <c r="AQ38" t="s">
        <v>1019</v>
      </c>
      <c r="AR38" s="13"/>
      <c r="AS38" s="20" t="s">
        <v>411</v>
      </c>
      <c r="AT38" s="20"/>
      <c r="AX38" s="7"/>
      <c r="AZ38" s="16"/>
      <c r="BO38" s="13" t="s">
        <v>260</v>
      </c>
    </row>
    <row r="39" spans="1:73" ht="45.75" customHeight="1">
      <c r="A39" s="253" t="s">
        <v>240</v>
      </c>
      <c r="B39" s="254"/>
      <c r="C39" s="254"/>
      <c r="D39" s="254"/>
      <c r="E39" s="254"/>
      <c r="F39" s="254"/>
      <c r="G39" s="254"/>
      <c r="H39" s="67"/>
      <c r="I39" s="235" t="s">
        <v>230</v>
      </c>
      <c r="J39" s="235"/>
      <c r="K39" s="235"/>
      <c r="L39" s="67"/>
      <c r="M39" s="67"/>
      <c r="N39" s="257" t="s">
        <v>241</v>
      </c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5" t="s">
        <v>230</v>
      </c>
      <c r="Z39" s="235"/>
      <c r="AA39" s="235"/>
      <c r="AB39" s="255"/>
      <c r="AM39" s="5"/>
      <c r="AO39" s="22" t="s">
        <v>407</v>
      </c>
      <c r="AQ39" t="s">
        <v>1020</v>
      </c>
      <c r="AR39" s="13"/>
      <c r="AS39" s="20" t="s">
        <v>414</v>
      </c>
      <c r="AT39" s="20"/>
      <c r="AU39" s="25"/>
      <c r="AV39" s="25"/>
      <c r="AW39" s="25"/>
      <c r="AX39" s="16"/>
      <c r="AZ39" s="16"/>
      <c r="BA39" s="16"/>
      <c r="BB39" s="16"/>
      <c r="BC39" s="16"/>
      <c r="BD39" s="25"/>
      <c r="BL39" s="25"/>
      <c r="BM39" s="25"/>
      <c r="BN39" s="25"/>
      <c r="BO39" s="13" t="s">
        <v>410</v>
      </c>
      <c r="BP39" s="25"/>
      <c r="BQ39" s="25"/>
      <c r="BR39" s="25"/>
      <c r="BS39" s="25"/>
      <c r="BT39" s="25"/>
      <c r="BU39" s="25"/>
    </row>
    <row r="40" spans="1:67" ht="18.75" customHeight="1">
      <c r="A40" s="239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68"/>
      <c r="N40" s="71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M40" s="5"/>
      <c r="AN40" s="16"/>
      <c r="AO40" s="22" t="s">
        <v>409</v>
      </c>
      <c r="AP40" s="16"/>
      <c r="AQ40" t="s">
        <v>1021</v>
      </c>
      <c r="AR40" s="13"/>
      <c r="AS40" s="20" t="s">
        <v>417</v>
      </c>
      <c r="AT40" s="20"/>
      <c r="AX40" s="16"/>
      <c r="AZ40" s="13"/>
      <c r="BA40" s="16"/>
      <c r="BB40" s="16"/>
      <c r="BC40" s="16"/>
      <c r="BO40" s="13" t="s">
        <v>413</v>
      </c>
    </row>
    <row r="41" spans="1:67" ht="26.25">
      <c r="A41" s="90"/>
      <c r="B41" s="238"/>
      <c r="C41" s="238"/>
      <c r="D41" s="238"/>
      <c r="E41" s="238"/>
      <c r="F41" s="238"/>
      <c r="G41" s="238"/>
      <c r="H41" s="64"/>
      <c r="I41" s="238"/>
      <c r="J41" s="238"/>
      <c r="K41" s="238"/>
      <c r="L41" s="64"/>
      <c r="M41" s="64"/>
      <c r="N41" s="74"/>
      <c r="O41" s="75"/>
      <c r="P41" s="238"/>
      <c r="Q41" s="238"/>
      <c r="R41" s="238"/>
      <c r="S41" s="238"/>
      <c r="T41" s="238"/>
      <c r="U41" s="238"/>
      <c r="V41" s="238"/>
      <c r="W41" s="238"/>
      <c r="X41" s="75"/>
      <c r="Y41" s="238"/>
      <c r="Z41" s="238"/>
      <c r="AA41" s="238"/>
      <c r="AB41" s="258"/>
      <c r="AM41" s="5"/>
      <c r="AN41" s="16"/>
      <c r="AO41" s="22" t="s">
        <v>412</v>
      </c>
      <c r="AP41" s="16"/>
      <c r="AQ41" t="s">
        <v>1022</v>
      </c>
      <c r="AR41" s="13"/>
      <c r="AS41" s="20" t="s">
        <v>420</v>
      </c>
      <c r="AT41" s="20"/>
      <c r="AX41" s="7"/>
      <c r="BO41" s="13" t="s">
        <v>416</v>
      </c>
    </row>
    <row r="42" spans="1:67" ht="51" customHeight="1">
      <c r="A42" s="261" t="s">
        <v>234</v>
      </c>
      <c r="B42" s="262"/>
      <c r="C42" s="262"/>
      <c r="D42" s="262"/>
      <c r="E42" s="262"/>
      <c r="F42" s="262"/>
      <c r="G42" s="262"/>
      <c r="H42" s="64"/>
      <c r="I42" s="264" t="s">
        <v>230</v>
      </c>
      <c r="J42" s="264"/>
      <c r="K42" s="264"/>
      <c r="L42" s="64"/>
      <c r="M42" s="64"/>
      <c r="N42" s="74"/>
      <c r="O42" s="75"/>
      <c r="P42" s="259" t="s">
        <v>235</v>
      </c>
      <c r="Q42" s="259"/>
      <c r="R42" s="259"/>
      <c r="S42" s="259"/>
      <c r="T42" s="259"/>
      <c r="U42" s="259"/>
      <c r="V42" s="259"/>
      <c r="W42" s="259"/>
      <c r="X42" s="75"/>
      <c r="Y42" s="76"/>
      <c r="Z42" s="259" t="s">
        <v>230</v>
      </c>
      <c r="AA42" s="259"/>
      <c r="AB42" s="260"/>
      <c r="AM42" s="5"/>
      <c r="AO42" s="22" t="s">
        <v>415</v>
      </c>
      <c r="AQ42" t="s">
        <v>1023</v>
      </c>
      <c r="AR42" s="13"/>
      <c r="AS42" s="20" t="s">
        <v>422</v>
      </c>
      <c r="AT42" s="20"/>
      <c r="BE42" s="21"/>
      <c r="BO42" s="13" t="s">
        <v>419</v>
      </c>
    </row>
    <row r="43" spans="1:67" ht="27.75" customHeight="1" thickBo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4"/>
      <c r="M43" s="94"/>
      <c r="N43" s="95"/>
      <c r="O43" s="96"/>
      <c r="P43" s="265"/>
      <c r="Q43" s="265"/>
      <c r="R43" s="265"/>
      <c r="S43" s="265"/>
      <c r="T43" s="265"/>
      <c r="U43" s="265"/>
      <c r="V43" s="265"/>
      <c r="W43" s="265"/>
      <c r="X43" s="96"/>
      <c r="Y43" s="265"/>
      <c r="Z43" s="265"/>
      <c r="AA43" s="265"/>
      <c r="AB43" s="266"/>
      <c r="AM43" s="5"/>
      <c r="AO43" s="22" t="s">
        <v>418</v>
      </c>
      <c r="AQ43" t="s">
        <v>1024</v>
      </c>
      <c r="AR43" s="13"/>
      <c r="AS43" s="20" t="s">
        <v>425</v>
      </c>
      <c r="AT43" s="20"/>
      <c r="BE43" s="21"/>
      <c r="BO43" s="13" t="s">
        <v>260</v>
      </c>
    </row>
    <row r="44" spans="1:67" ht="26.25">
      <c r="A44" s="267" t="s">
        <v>1743</v>
      </c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9"/>
      <c r="AM44" s="5"/>
      <c r="AO44" s="24" t="s">
        <v>421</v>
      </c>
      <c r="AQ44" t="s">
        <v>1025</v>
      </c>
      <c r="AR44" s="13"/>
      <c r="AS44" s="20" t="s">
        <v>428</v>
      </c>
      <c r="AT44" s="20"/>
      <c r="BO44" s="13" t="s">
        <v>424</v>
      </c>
    </row>
    <row r="45" spans="1:67" ht="25.5" customHeight="1">
      <c r="A45" s="270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2"/>
      <c r="AM45" s="5"/>
      <c r="AO45" s="24" t="s">
        <v>423</v>
      </c>
      <c r="AQ45" t="s">
        <v>1026</v>
      </c>
      <c r="AR45" s="13"/>
      <c r="AS45" s="20" t="s">
        <v>431</v>
      </c>
      <c r="AT45" s="20"/>
      <c r="BB45" s="13"/>
      <c r="BC45" s="13"/>
      <c r="BO45" s="13" t="s">
        <v>427</v>
      </c>
    </row>
    <row r="46" spans="1:67" ht="18.75" customHeight="1">
      <c r="A46" s="270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2"/>
      <c r="AM46" s="5"/>
      <c r="AN46" s="16"/>
      <c r="AO46" s="22" t="s">
        <v>426</v>
      </c>
      <c r="AP46" s="16"/>
      <c r="AQ46" t="s">
        <v>1027</v>
      </c>
      <c r="AR46" s="13"/>
      <c r="AS46" s="20" t="s">
        <v>434</v>
      </c>
      <c r="AT46" s="20"/>
      <c r="BB46" s="13" t="s">
        <v>384</v>
      </c>
      <c r="BC46" s="13"/>
      <c r="BO46" s="13" t="s">
        <v>430</v>
      </c>
    </row>
    <row r="47" spans="1:67" ht="26.25" customHeight="1">
      <c r="A47" s="270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2"/>
      <c r="AM47" s="5"/>
      <c r="AO47" s="22" t="s">
        <v>429</v>
      </c>
      <c r="AQ47" t="s">
        <v>1028</v>
      </c>
      <c r="AR47" s="13"/>
      <c r="AS47" s="20" t="s">
        <v>437</v>
      </c>
      <c r="AT47" s="20"/>
      <c r="BB47" s="13"/>
      <c r="BC47" s="13"/>
      <c r="BO47" s="13" t="s">
        <v>433</v>
      </c>
    </row>
    <row r="48" spans="1:67" ht="25.5" customHeight="1">
      <c r="A48" s="270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2"/>
      <c r="AM48" s="5"/>
      <c r="AO48" s="22" t="s">
        <v>432</v>
      </c>
      <c r="AQ48" t="s">
        <v>1029</v>
      </c>
      <c r="AR48" s="13"/>
      <c r="AS48" s="20" t="s">
        <v>439</v>
      </c>
      <c r="AT48" s="20"/>
      <c r="BA48" s="16"/>
      <c r="BB48" s="13" t="s">
        <v>384</v>
      </c>
      <c r="BC48" s="16"/>
      <c r="BD48" s="16"/>
      <c r="BE48" s="21"/>
      <c r="BO48" s="13" t="s">
        <v>436</v>
      </c>
    </row>
    <row r="49" spans="1:67" ht="18.75" customHeight="1">
      <c r="A49" s="270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2"/>
      <c r="AM49" s="5"/>
      <c r="AO49" s="22" t="s">
        <v>435</v>
      </c>
      <c r="AQ49" t="s">
        <v>1030</v>
      </c>
      <c r="AR49" s="13"/>
      <c r="AS49" s="20" t="s">
        <v>442</v>
      </c>
      <c r="AT49" s="20"/>
      <c r="BB49" s="13" t="s">
        <v>384</v>
      </c>
      <c r="BC49" s="13"/>
      <c r="BO49" s="13" t="s">
        <v>260</v>
      </c>
    </row>
    <row r="50" spans="1:67" ht="15" customHeight="1">
      <c r="A50" s="270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2"/>
      <c r="AM50" s="5"/>
      <c r="AO50" s="22" t="s">
        <v>438</v>
      </c>
      <c r="AQ50" t="s">
        <v>1031</v>
      </c>
      <c r="AR50" s="13"/>
      <c r="AS50" s="20" t="s">
        <v>444</v>
      </c>
      <c r="AT50" s="20"/>
      <c r="BB50" s="16" t="s">
        <v>384</v>
      </c>
      <c r="BC50" s="13"/>
      <c r="BO50" s="13" t="s">
        <v>441</v>
      </c>
    </row>
    <row r="51" spans="1:67" ht="15" customHeight="1">
      <c r="A51" s="270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2"/>
      <c r="AM51" s="5"/>
      <c r="AO51" s="22" t="s">
        <v>440</v>
      </c>
      <c r="AQ51" t="s">
        <v>1032</v>
      </c>
      <c r="AR51" s="13"/>
      <c r="AS51" s="20" t="s">
        <v>447</v>
      </c>
      <c r="AT51" s="20"/>
      <c r="BB51" s="13" t="s">
        <v>384</v>
      </c>
      <c r="BC51" s="13"/>
      <c r="BO51" s="13" t="s">
        <v>260</v>
      </c>
    </row>
    <row r="52" spans="1:67" ht="15" customHeight="1">
      <c r="A52" s="270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2"/>
      <c r="AM52" s="5"/>
      <c r="AO52" s="22" t="s">
        <v>443</v>
      </c>
      <c r="AQ52" t="s">
        <v>1033</v>
      </c>
      <c r="AR52" s="13"/>
      <c r="AS52" s="20" t="s">
        <v>450</v>
      </c>
      <c r="AT52" s="20"/>
      <c r="BB52" s="13" t="s">
        <v>384</v>
      </c>
      <c r="BC52" s="13"/>
      <c r="BO52" s="13" t="s">
        <v>446</v>
      </c>
    </row>
    <row r="53" spans="1:67" ht="15" customHeight="1">
      <c r="A53" s="270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2"/>
      <c r="AJ53" s="39"/>
      <c r="AM53" s="5"/>
      <c r="AO53" s="22" t="s">
        <v>445</v>
      </c>
      <c r="AQ53" t="s">
        <v>1034</v>
      </c>
      <c r="AR53" s="13"/>
      <c r="AS53" s="20" t="s">
        <v>453</v>
      </c>
      <c r="AT53" s="20"/>
      <c r="BB53" s="13"/>
      <c r="BC53" s="13"/>
      <c r="BO53" s="13" t="s">
        <v>449</v>
      </c>
    </row>
    <row r="54" spans="1:67" ht="15" customHeight="1">
      <c r="A54" s="270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2"/>
      <c r="AJ54" s="39"/>
      <c r="AM54" s="5"/>
      <c r="AO54" s="22" t="s">
        <v>448</v>
      </c>
      <c r="AQ54" t="s">
        <v>1035</v>
      </c>
      <c r="AR54" s="13"/>
      <c r="AS54" s="20" t="s">
        <v>456</v>
      </c>
      <c r="AT54" s="20"/>
      <c r="BB54" s="13"/>
      <c r="BC54" s="13"/>
      <c r="BO54" s="13" t="s">
        <v>452</v>
      </c>
    </row>
    <row r="55" spans="1:67" ht="15" customHeight="1">
      <c r="A55" s="270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2"/>
      <c r="AJ55" s="39"/>
      <c r="AM55" s="5"/>
      <c r="AO55" s="22" t="s">
        <v>451</v>
      </c>
      <c r="AQ55" t="s">
        <v>1036</v>
      </c>
      <c r="AR55" s="13"/>
      <c r="AS55" s="20" t="s">
        <v>458</v>
      </c>
      <c r="AT55" s="20"/>
      <c r="BB55" s="13"/>
      <c r="BC55" s="13"/>
      <c r="BO55" s="13" t="s">
        <v>455</v>
      </c>
    </row>
    <row r="56" spans="1:67" ht="15" customHeight="1">
      <c r="A56" s="270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2"/>
      <c r="AM56" s="5"/>
      <c r="AN56" s="16"/>
      <c r="AO56" s="22" t="s">
        <v>454</v>
      </c>
      <c r="AP56" s="16"/>
      <c r="AQ56" t="s">
        <v>1037</v>
      </c>
      <c r="AR56" s="13"/>
      <c r="AS56" s="20" t="s">
        <v>461</v>
      </c>
      <c r="AT56" s="20"/>
      <c r="BB56" s="13" t="s">
        <v>384</v>
      </c>
      <c r="BC56" s="13"/>
      <c r="BO56" s="13" t="s">
        <v>260</v>
      </c>
    </row>
    <row r="57" spans="1:67" ht="15" customHeight="1">
      <c r="A57" s="270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2"/>
      <c r="AM57" s="5"/>
      <c r="AO57" s="22" t="s">
        <v>457</v>
      </c>
      <c r="AQ57" t="s">
        <v>1038</v>
      </c>
      <c r="AR57" s="13"/>
      <c r="AS57" s="20" t="s">
        <v>464</v>
      </c>
      <c r="AT57" s="20"/>
      <c r="BB57" s="13" t="s">
        <v>384</v>
      </c>
      <c r="BC57" s="13"/>
      <c r="BO57" s="5" t="s">
        <v>460</v>
      </c>
    </row>
    <row r="58" spans="1:67" ht="15" customHeight="1">
      <c r="A58" s="270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2"/>
      <c r="AM58" s="5"/>
      <c r="AN58" s="13"/>
      <c r="AO58" s="22" t="s">
        <v>459</v>
      </c>
      <c r="AP58" s="13"/>
      <c r="AQ58" t="s">
        <v>1039</v>
      </c>
      <c r="AR58" s="13"/>
      <c r="AS58" s="20" t="s">
        <v>467</v>
      </c>
      <c r="AT58" s="20"/>
      <c r="BA58" s="16"/>
      <c r="BB58" s="13" t="s">
        <v>384</v>
      </c>
      <c r="BC58" s="16"/>
      <c r="BD58" s="16"/>
      <c r="BE58" s="21"/>
      <c r="BO58" s="5" t="s">
        <v>463</v>
      </c>
    </row>
    <row r="59" spans="1:67" ht="15" customHeight="1">
      <c r="A59" s="270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2"/>
      <c r="AM59" s="5"/>
      <c r="AN59" s="13"/>
      <c r="AO59" s="22" t="s">
        <v>462</v>
      </c>
      <c r="AP59" s="13"/>
      <c r="AQ59" t="s">
        <v>1040</v>
      </c>
      <c r="AR59" s="13"/>
      <c r="AS59" s="20" t="s">
        <v>470</v>
      </c>
      <c r="AT59" s="20"/>
      <c r="BB59" s="13" t="s">
        <v>384</v>
      </c>
      <c r="BC59" s="13"/>
      <c r="BO59" s="5" t="s">
        <v>466</v>
      </c>
    </row>
    <row r="60" spans="1:67" ht="15.75" customHeight="1" thickBot="1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9"/>
      <c r="AM60" s="5"/>
      <c r="AN60" s="13"/>
      <c r="AO60" s="22" t="s">
        <v>465</v>
      </c>
      <c r="AP60" s="13"/>
      <c r="AQ60" t="s">
        <v>1041</v>
      </c>
      <c r="AR60" s="13"/>
      <c r="AS60" s="20" t="s">
        <v>473</v>
      </c>
      <c r="AT60" s="20"/>
      <c r="BA60" s="13"/>
      <c r="BB60" s="13" t="s">
        <v>384</v>
      </c>
      <c r="BC60" s="13"/>
      <c r="BD60" s="13"/>
      <c r="BE60" s="26"/>
      <c r="BO60" s="5" t="s">
        <v>469</v>
      </c>
    </row>
    <row r="61" spans="1:67" ht="18.75">
      <c r="A61" s="104" t="s">
        <v>1769</v>
      </c>
      <c r="AM61" s="5"/>
      <c r="AO61" s="24" t="s">
        <v>468</v>
      </c>
      <c r="AQ61" t="s">
        <v>1042</v>
      </c>
      <c r="AR61" s="13"/>
      <c r="AS61" s="20" t="s">
        <v>476</v>
      </c>
      <c r="AT61" s="20"/>
      <c r="AY61" s="25"/>
      <c r="BA61" s="13"/>
      <c r="BB61" s="13"/>
      <c r="BC61" s="13"/>
      <c r="BD61" s="13"/>
      <c r="BE61" s="26"/>
      <c r="BO61" s="5" t="s">
        <v>472</v>
      </c>
    </row>
    <row r="62" spans="1:67" ht="15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M62" s="5"/>
      <c r="AO62" s="24" t="s">
        <v>471</v>
      </c>
      <c r="AQ62" t="s">
        <v>1043</v>
      </c>
      <c r="AS62" s="20" t="s">
        <v>479</v>
      </c>
      <c r="AT62" s="20"/>
      <c r="BA62" s="13"/>
      <c r="BB62" s="13"/>
      <c r="BC62" s="13"/>
      <c r="BD62" s="13"/>
      <c r="BE62" s="26"/>
      <c r="BO62" s="5" t="s">
        <v>475</v>
      </c>
    </row>
    <row r="63" spans="1:67" ht="15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M63" s="5"/>
      <c r="AO63" s="24" t="s">
        <v>474</v>
      </c>
      <c r="AQ63" t="s">
        <v>1044</v>
      </c>
      <c r="AS63" s="20" t="s">
        <v>483</v>
      </c>
      <c r="AT63" s="20"/>
      <c r="BB63" s="13"/>
      <c r="BC63" s="13"/>
      <c r="BO63" s="5" t="s">
        <v>478</v>
      </c>
    </row>
    <row r="64" spans="39:67" ht="15">
      <c r="AM64" s="5"/>
      <c r="AO64" s="22" t="s">
        <v>477</v>
      </c>
      <c r="AQ64" t="s">
        <v>1045</v>
      </c>
      <c r="AR64" s="13"/>
      <c r="AS64" s="20" t="s">
        <v>485</v>
      </c>
      <c r="AT64" s="20"/>
      <c r="BB64" s="16"/>
      <c r="BC64" s="13"/>
      <c r="BO64" s="5" t="s">
        <v>482</v>
      </c>
    </row>
    <row r="65" spans="36:67" ht="17.25">
      <c r="AJ65" s="25"/>
      <c r="AM65" s="5"/>
      <c r="AO65" s="22" t="s">
        <v>481</v>
      </c>
      <c r="AQ65" t="s">
        <v>1046</v>
      </c>
      <c r="AS65" s="20" t="s">
        <v>488</v>
      </c>
      <c r="AT65" s="20"/>
      <c r="BB65" s="13"/>
      <c r="BC65" s="13"/>
      <c r="BO65" s="5" t="s">
        <v>484</v>
      </c>
    </row>
    <row r="66" spans="39:67" ht="15">
      <c r="AM66" s="5"/>
      <c r="AO66" s="22" t="s">
        <v>375</v>
      </c>
      <c r="AQ66" t="s">
        <v>1047</v>
      </c>
      <c r="AS66" s="20" t="s">
        <v>490</v>
      </c>
      <c r="AT66" s="20"/>
      <c r="BB66" s="13"/>
      <c r="BC66" s="13"/>
      <c r="BO66" s="5" t="s">
        <v>487</v>
      </c>
    </row>
    <row r="67" spans="39:67" ht="17.25">
      <c r="AM67" s="5"/>
      <c r="AO67" s="22" t="s">
        <v>486</v>
      </c>
      <c r="AQ67" t="s">
        <v>1048</v>
      </c>
      <c r="AR67" s="13"/>
      <c r="AS67" s="20" t="s">
        <v>494</v>
      </c>
      <c r="AT67" s="20"/>
      <c r="AZ67" s="25"/>
      <c r="BB67" s="17" t="s">
        <v>480</v>
      </c>
      <c r="BC67" s="13"/>
      <c r="BO67" s="5" t="s">
        <v>489</v>
      </c>
    </row>
    <row r="68" spans="39:73" ht="17.25">
      <c r="AM68" s="5"/>
      <c r="AO68" s="22" t="s">
        <v>486</v>
      </c>
      <c r="AQ68" t="s">
        <v>1049</v>
      </c>
      <c r="AS68" s="20" t="s">
        <v>498</v>
      </c>
      <c r="AT68" s="20"/>
      <c r="AU68" s="25"/>
      <c r="AV68" s="25"/>
      <c r="AW68" s="25"/>
      <c r="AX68" s="25"/>
      <c r="BB68" s="17"/>
      <c r="BC68" s="13"/>
      <c r="BL68" s="25"/>
      <c r="BM68" s="25"/>
      <c r="BN68" s="25"/>
      <c r="BO68" s="5" t="s">
        <v>493</v>
      </c>
      <c r="BP68" s="25"/>
      <c r="BQ68" s="25"/>
      <c r="BR68" s="25"/>
      <c r="BS68" s="25"/>
      <c r="BT68" s="25"/>
      <c r="BU68" s="25"/>
    </row>
    <row r="69" spans="39:67" ht="15">
      <c r="AM69" s="5"/>
      <c r="AO69" s="22" t="s">
        <v>492</v>
      </c>
      <c r="AQ69" t="s">
        <v>1050</v>
      </c>
      <c r="AR69" s="13"/>
      <c r="AS69" s="20" t="s">
        <v>502</v>
      </c>
      <c r="AT69" s="20"/>
      <c r="BB69" s="17"/>
      <c r="BC69" s="13"/>
      <c r="BO69" s="5" t="s">
        <v>497</v>
      </c>
    </row>
    <row r="70" spans="39:67" ht="15">
      <c r="AM70" s="5"/>
      <c r="AO70" s="22" t="s">
        <v>496</v>
      </c>
      <c r="AQ70" t="s">
        <v>1051</v>
      </c>
      <c r="AR70" s="13"/>
      <c r="AS70" s="20" t="s">
        <v>505</v>
      </c>
      <c r="AT70" s="20"/>
      <c r="BB70" s="17"/>
      <c r="BC70" s="13"/>
      <c r="BO70" s="5" t="s">
        <v>501</v>
      </c>
    </row>
    <row r="71" spans="39:67" ht="15">
      <c r="AM71" s="5"/>
      <c r="AO71" s="22" t="s">
        <v>500</v>
      </c>
      <c r="AP71" s="28"/>
      <c r="AQ71" t="s">
        <v>1052</v>
      </c>
      <c r="AR71" s="13"/>
      <c r="AS71" s="20" t="s">
        <v>509</v>
      </c>
      <c r="AT71" s="20"/>
      <c r="BB71" s="17" t="s">
        <v>491</v>
      </c>
      <c r="BC71" s="13"/>
      <c r="BO71" s="5" t="s">
        <v>504</v>
      </c>
    </row>
    <row r="72" spans="39:67" ht="15">
      <c r="AM72" s="5"/>
      <c r="AO72" s="22" t="s">
        <v>503</v>
      </c>
      <c r="AP72" s="28"/>
      <c r="AQ72" t="s">
        <v>1053</v>
      </c>
      <c r="AS72" s="20" t="s">
        <v>513</v>
      </c>
      <c r="AT72" s="20"/>
      <c r="BB72" s="17" t="s">
        <v>495</v>
      </c>
      <c r="BC72" s="13"/>
      <c r="BO72" s="5" t="s">
        <v>508</v>
      </c>
    </row>
    <row r="73" spans="39:67" ht="15">
      <c r="AM73" s="5"/>
      <c r="AO73" s="22" t="s">
        <v>507</v>
      </c>
      <c r="AP73" s="28"/>
      <c r="AQ73" t="s">
        <v>1054</v>
      </c>
      <c r="AS73" s="20" t="s">
        <v>516</v>
      </c>
      <c r="AT73" s="20"/>
      <c r="BB73" s="17" t="s">
        <v>499</v>
      </c>
      <c r="BC73" s="13"/>
      <c r="BO73" s="5" t="s">
        <v>512</v>
      </c>
    </row>
    <row r="74" spans="39:67" ht="15">
      <c r="AM74" s="5"/>
      <c r="AO74" s="22" t="s">
        <v>511</v>
      </c>
      <c r="AP74" s="28"/>
      <c r="AQ74" t="s">
        <v>1055</v>
      </c>
      <c r="AS74" s="20" t="s">
        <v>1768</v>
      </c>
      <c r="AT74" s="20"/>
      <c r="BB74" s="17"/>
      <c r="BC74" s="13"/>
      <c r="BO74" s="5" t="s">
        <v>515</v>
      </c>
    </row>
    <row r="75" spans="39:67" ht="15">
      <c r="AM75" s="5"/>
      <c r="AO75" s="23" t="s">
        <v>514</v>
      </c>
      <c r="AP75" s="28"/>
      <c r="AQ75" t="s">
        <v>1056</v>
      </c>
      <c r="AR75" s="13"/>
      <c r="AS75" s="20" t="s">
        <v>520</v>
      </c>
      <c r="AT75" s="20"/>
      <c r="BB75" s="17" t="s">
        <v>506</v>
      </c>
      <c r="BC75" s="13"/>
      <c r="BO75" s="5" t="s">
        <v>519</v>
      </c>
    </row>
    <row r="76" spans="39:67" ht="15">
      <c r="AM76" s="5"/>
      <c r="AO76" s="23" t="s">
        <v>518</v>
      </c>
      <c r="AP76" s="28"/>
      <c r="AQ76" t="s">
        <v>1057</v>
      </c>
      <c r="AR76" s="13"/>
      <c r="AS76" s="20" t="s">
        <v>524</v>
      </c>
      <c r="AT76" s="20"/>
      <c r="BB76" s="17" t="s">
        <v>510</v>
      </c>
      <c r="BC76" s="13"/>
      <c r="BO76" s="5" t="s">
        <v>523</v>
      </c>
    </row>
    <row r="77" spans="39:67" ht="15">
      <c r="AM77" s="5"/>
      <c r="AO77" s="22" t="s">
        <v>522</v>
      </c>
      <c r="AP77" s="28"/>
      <c r="AQ77" t="s">
        <v>1058</v>
      </c>
      <c r="AR77" s="13"/>
      <c r="AS77" s="20" t="s">
        <v>527</v>
      </c>
      <c r="AT77" s="20"/>
      <c r="BB77" s="17"/>
      <c r="BC77" s="13"/>
      <c r="BO77" s="5" t="s">
        <v>526</v>
      </c>
    </row>
    <row r="78" spans="39:67" ht="15">
      <c r="AM78" s="5"/>
      <c r="AO78" s="22" t="s">
        <v>525</v>
      </c>
      <c r="AP78" s="28"/>
      <c r="AQ78" t="s">
        <v>1059</v>
      </c>
      <c r="AR78" s="13"/>
      <c r="AS78" s="20" t="s">
        <v>531</v>
      </c>
      <c r="AT78" s="20"/>
      <c r="BB78" s="17" t="s">
        <v>517</v>
      </c>
      <c r="BC78" s="13"/>
      <c r="BO78" s="5" t="s">
        <v>530</v>
      </c>
    </row>
    <row r="79" spans="39:67" ht="15">
      <c r="AM79" s="5"/>
      <c r="AO79" s="22" t="s">
        <v>529</v>
      </c>
      <c r="AQ79" t="s">
        <v>1060</v>
      </c>
      <c r="AR79" s="13"/>
      <c r="AS79" s="20" t="s">
        <v>535</v>
      </c>
      <c r="AT79" s="20"/>
      <c r="BB79" s="17" t="s">
        <v>521</v>
      </c>
      <c r="BC79" s="13"/>
      <c r="BO79" s="5" t="s">
        <v>534</v>
      </c>
    </row>
    <row r="80" spans="39:67" ht="15">
      <c r="AM80" s="5"/>
      <c r="AO80" s="22" t="s">
        <v>533</v>
      </c>
      <c r="AQ80" t="s">
        <v>1061</v>
      </c>
      <c r="AR80" s="13"/>
      <c r="AS80" s="20" t="s">
        <v>538</v>
      </c>
      <c r="AT80" s="20"/>
      <c r="BB80" s="17"/>
      <c r="BC80" s="13"/>
      <c r="BO80" s="5" t="s">
        <v>537</v>
      </c>
    </row>
    <row r="81" spans="39:67" ht="15">
      <c r="AM81" s="5"/>
      <c r="AO81" s="22" t="s">
        <v>536</v>
      </c>
      <c r="AQ81" t="s">
        <v>1062</v>
      </c>
      <c r="AR81" s="13"/>
      <c r="AS81" s="20" t="s">
        <v>542</v>
      </c>
      <c r="AT81" s="20"/>
      <c r="BB81" s="17" t="s">
        <v>528</v>
      </c>
      <c r="BC81" s="13"/>
      <c r="BO81" s="5" t="s">
        <v>541</v>
      </c>
    </row>
    <row r="82" spans="39:67" ht="15">
      <c r="AM82" s="5"/>
      <c r="AO82" s="22" t="s">
        <v>540</v>
      </c>
      <c r="AQ82" t="s">
        <v>1063</v>
      </c>
      <c r="AR82" s="13"/>
      <c r="AS82" s="20" t="s">
        <v>546</v>
      </c>
      <c r="AT82" s="20"/>
      <c r="BB82" s="17" t="s">
        <v>532</v>
      </c>
      <c r="BC82" s="13"/>
      <c r="BO82" s="5" t="s">
        <v>545</v>
      </c>
    </row>
    <row r="83" spans="39:67" ht="15">
      <c r="AM83" s="5"/>
      <c r="AO83" s="19" t="s">
        <v>544</v>
      </c>
      <c r="AQ83" t="s">
        <v>1064</v>
      </c>
      <c r="AR83" s="13"/>
      <c r="AS83" s="20" t="s">
        <v>549</v>
      </c>
      <c r="AT83" s="20"/>
      <c r="BB83" s="17"/>
      <c r="BC83" s="13"/>
      <c r="BO83" s="5" t="s">
        <v>548</v>
      </c>
    </row>
    <row r="84" spans="39:67" ht="15">
      <c r="AM84" s="5"/>
      <c r="AN84" s="13"/>
      <c r="AO84" s="22" t="s">
        <v>547</v>
      </c>
      <c r="AP84" s="13"/>
      <c r="AQ84" t="s">
        <v>1065</v>
      </c>
      <c r="AR84" s="13"/>
      <c r="AS84" s="20" t="s">
        <v>549</v>
      </c>
      <c r="AT84" s="20"/>
      <c r="BB84" s="17" t="s">
        <v>539</v>
      </c>
      <c r="BC84" s="13"/>
      <c r="BO84" s="5" t="s">
        <v>551</v>
      </c>
    </row>
    <row r="85" spans="39:67" ht="15">
      <c r="AM85" s="5"/>
      <c r="AN85" s="13"/>
      <c r="AO85" s="22" t="s">
        <v>550</v>
      </c>
      <c r="AP85" s="13"/>
      <c r="AQ85" t="s">
        <v>1066</v>
      </c>
      <c r="AR85" s="13"/>
      <c r="AT85" s="20"/>
      <c r="BB85" s="17" t="s">
        <v>543</v>
      </c>
      <c r="BC85" s="13"/>
      <c r="BO85" s="5" t="s">
        <v>553</v>
      </c>
    </row>
    <row r="86" spans="36:67" ht="15.75">
      <c r="AJ86" s="39"/>
      <c r="AM86" s="5"/>
      <c r="AN86" s="29"/>
      <c r="AO86" s="22" t="s">
        <v>552</v>
      </c>
      <c r="AP86" s="30"/>
      <c r="AQ86" t="s">
        <v>1067</v>
      </c>
      <c r="AR86" s="13"/>
      <c r="AT86" s="20"/>
      <c r="BB86" s="13"/>
      <c r="BC86" s="13"/>
      <c r="BO86" s="5" t="s">
        <v>555</v>
      </c>
    </row>
    <row r="87" spans="36:67" ht="15.75">
      <c r="AJ87" s="39"/>
      <c r="AM87" s="5"/>
      <c r="AN87" s="13"/>
      <c r="AO87" s="22" t="s">
        <v>554</v>
      </c>
      <c r="AP87" s="13"/>
      <c r="AQ87" t="s">
        <v>1068</v>
      </c>
      <c r="AR87" s="13"/>
      <c r="AT87" s="20"/>
      <c r="BB87" s="13"/>
      <c r="BC87" s="13"/>
      <c r="BO87" s="5" t="s">
        <v>557</v>
      </c>
    </row>
    <row r="88" spans="36:67" ht="15.75">
      <c r="AJ88" s="39"/>
      <c r="AM88" s="5"/>
      <c r="AO88" s="22" t="s">
        <v>556</v>
      </c>
      <c r="AQ88" t="s">
        <v>1069</v>
      </c>
      <c r="AR88" s="13"/>
      <c r="AT88" s="20"/>
      <c r="BB88" s="13"/>
      <c r="BC88" s="13"/>
      <c r="BO88" s="5" t="s">
        <v>559</v>
      </c>
    </row>
    <row r="89" spans="36:67" ht="15.75">
      <c r="AJ89" s="39"/>
      <c r="AM89" s="5"/>
      <c r="AO89" s="22" t="s">
        <v>558</v>
      </c>
      <c r="AQ89" t="s">
        <v>1070</v>
      </c>
      <c r="AR89" s="13"/>
      <c r="BB89" s="13"/>
      <c r="BC89" s="13"/>
      <c r="BO89" s="5" t="s">
        <v>561</v>
      </c>
    </row>
    <row r="90" spans="36:67" ht="15.75">
      <c r="AJ90" s="39"/>
      <c r="AM90" s="5"/>
      <c r="AO90" s="22" t="s">
        <v>560</v>
      </c>
      <c r="AQ90" t="s">
        <v>1071</v>
      </c>
      <c r="AR90" s="13"/>
      <c r="BB90" s="13"/>
      <c r="BC90" s="13"/>
      <c r="BO90" s="5" t="s">
        <v>563</v>
      </c>
    </row>
    <row r="91" spans="36:67" ht="15.75">
      <c r="AJ91" s="39"/>
      <c r="AM91" s="5"/>
      <c r="AO91" s="23" t="s">
        <v>562</v>
      </c>
      <c r="AQ91" t="s">
        <v>1072</v>
      </c>
      <c r="AR91" s="13"/>
      <c r="BB91" s="13"/>
      <c r="BC91" s="13"/>
      <c r="BO91" s="5" t="s">
        <v>565</v>
      </c>
    </row>
    <row r="92" spans="36:67" ht="15.75">
      <c r="AJ92" s="39"/>
      <c r="AM92" s="5"/>
      <c r="AO92" s="24" t="s">
        <v>564</v>
      </c>
      <c r="AQ92" t="s">
        <v>1073</v>
      </c>
      <c r="AR92" s="13"/>
      <c r="BB92" s="13"/>
      <c r="BC92" s="13"/>
      <c r="BO92" s="5" t="s">
        <v>567</v>
      </c>
    </row>
    <row r="93" spans="36:67" ht="15.75">
      <c r="AJ93" s="39"/>
      <c r="AM93" s="5"/>
      <c r="AO93" s="22" t="s">
        <v>566</v>
      </c>
      <c r="AQ93" t="s">
        <v>1074</v>
      </c>
      <c r="AR93" s="13"/>
      <c r="BB93" s="13"/>
      <c r="BC93" s="13"/>
      <c r="BO93" s="5" t="s">
        <v>569</v>
      </c>
    </row>
    <row r="94" spans="36:67" ht="15.75">
      <c r="AJ94" s="39"/>
      <c r="AM94" s="5"/>
      <c r="AO94" s="22" t="s">
        <v>568</v>
      </c>
      <c r="AQ94" t="s">
        <v>1075</v>
      </c>
      <c r="AR94" s="13"/>
      <c r="BB94" s="13"/>
      <c r="BC94" s="13"/>
      <c r="BO94" s="5" t="s">
        <v>571</v>
      </c>
    </row>
    <row r="95" spans="36:67" ht="15.75">
      <c r="AJ95" s="39"/>
      <c r="AM95" s="5"/>
      <c r="AO95" s="22" t="s">
        <v>570</v>
      </c>
      <c r="AQ95" t="s">
        <v>1076</v>
      </c>
      <c r="AR95" s="13"/>
      <c r="BB95" s="13"/>
      <c r="BC95" s="13"/>
      <c r="BO95" s="5" t="s">
        <v>573</v>
      </c>
    </row>
    <row r="96" spans="36:67" ht="15.75">
      <c r="AJ96" s="39"/>
      <c r="AM96" s="5"/>
      <c r="AO96" s="22" t="s">
        <v>572</v>
      </c>
      <c r="AQ96" t="s">
        <v>1077</v>
      </c>
      <c r="AR96" s="13"/>
      <c r="BB96" s="13"/>
      <c r="BC96" s="13"/>
      <c r="BO96" s="5" t="s">
        <v>575</v>
      </c>
    </row>
    <row r="97" spans="36:67" ht="15.75">
      <c r="AJ97" s="39"/>
      <c r="AM97" s="5"/>
      <c r="AO97" s="24" t="s">
        <v>574</v>
      </c>
      <c r="AQ97" t="s">
        <v>1078</v>
      </c>
      <c r="AR97" s="13"/>
      <c r="BB97" s="13"/>
      <c r="BC97" s="13"/>
      <c r="BO97" s="5" t="s">
        <v>577</v>
      </c>
    </row>
    <row r="98" spans="36:67" ht="15.75">
      <c r="AJ98" s="39"/>
      <c r="AM98" s="5"/>
      <c r="AO98" s="22" t="s">
        <v>576</v>
      </c>
      <c r="AQ98" t="s">
        <v>1079</v>
      </c>
      <c r="AR98" s="13"/>
      <c r="BB98" s="13"/>
      <c r="BC98" s="13"/>
      <c r="BO98" s="5" t="s">
        <v>579</v>
      </c>
    </row>
    <row r="99" spans="36:67" ht="15.75">
      <c r="AJ99" s="39"/>
      <c r="AM99" s="5"/>
      <c r="AO99" s="22" t="s">
        <v>578</v>
      </c>
      <c r="AQ99" t="s">
        <v>1080</v>
      </c>
      <c r="AR99" s="13"/>
      <c r="BB99" s="13"/>
      <c r="BC99" s="13"/>
      <c r="BO99" s="5" t="s">
        <v>581</v>
      </c>
    </row>
    <row r="100" spans="36:67" ht="15.75">
      <c r="AJ100" s="39"/>
      <c r="AM100" s="5"/>
      <c r="AO100" s="22" t="s">
        <v>580</v>
      </c>
      <c r="AQ100" t="s">
        <v>1081</v>
      </c>
      <c r="AR100" s="13"/>
      <c r="BB100" s="13"/>
      <c r="BC100" s="13"/>
      <c r="BO100" s="5" t="s">
        <v>583</v>
      </c>
    </row>
    <row r="101" spans="36:67" ht="15.75">
      <c r="AJ101" s="39"/>
      <c r="AM101" s="5"/>
      <c r="AO101" s="22" t="s">
        <v>582</v>
      </c>
      <c r="AQ101" t="s">
        <v>1082</v>
      </c>
      <c r="AR101" s="13"/>
      <c r="BB101" s="13"/>
      <c r="BC101" s="13"/>
      <c r="BO101" s="5" t="s">
        <v>585</v>
      </c>
    </row>
    <row r="102" spans="36:67" ht="15.75">
      <c r="AJ102" s="39"/>
      <c r="AM102" s="5"/>
      <c r="AO102" s="22" t="s">
        <v>584</v>
      </c>
      <c r="AQ102" t="s">
        <v>1083</v>
      </c>
      <c r="AR102" s="13"/>
      <c r="BB102" s="13"/>
      <c r="BC102" s="13"/>
      <c r="BO102" s="5" t="s">
        <v>587</v>
      </c>
    </row>
    <row r="103" spans="36:67" ht="15.75">
      <c r="AJ103" s="39"/>
      <c r="AM103" s="5"/>
      <c r="AO103" s="22" t="s">
        <v>586</v>
      </c>
      <c r="AQ103" t="s">
        <v>1084</v>
      </c>
      <c r="AR103" s="13"/>
      <c r="BB103" s="13"/>
      <c r="BC103" s="13"/>
      <c r="BO103" s="5" t="s">
        <v>589</v>
      </c>
    </row>
    <row r="104" spans="36:67" ht="15.75">
      <c r="AJ104" s="39"/>
      <c r="AM104" s="5"/>
      <c r="AO104" s="22" t="s">
        <v>588</v>
      </c>
      <c r="AQ104" t="s">
        <v>1085</v>
      </c>
      <c r="AR104" s="13"/>
      <c r="BB104" s="13"/>
      <c r="BC104" s="13"/>
      <c r="BO104" s="5" t="s">
        <v>591</v>
      </c>
    </row>
    <row r="105" spans="36:67" ht="15.75">
      <c r="AJ105" s="39"/>
      <c r="AM105" s="5"/>
      <c r="AO105" s="22" t="s">
        <v>590</v>
      </c>
      <c r="AQ105" t="s">
        <v>1086</v>
      </c>
      <c r="AR105" s="13"/>
      <c r="BB105" s="13"/>
      <c r="BC105" s="13"/>
      <c r="BO105" s="5" t="s">
        <v>593</v>
      </c>
    </row>
    <row r="106" spans="36:67" ht="15.75">
      <c r="AJ106" s="39"/>
      <c r="AM106" s="5"/>
      <c r="AO106" s="22" t="s">
        <v>592</v>
      </c>
      <c r="AQ106" t="s">
        <v>1087</v>
      </c>
      <c r="AR106" s="13"/>
      <c r="BB106" s="13"/>
      <c r="BC106" s="13"/>
      <c r="BO106" s="5" t="s">
        <v>595</v>
      </c>
    </row>
    <row r="107" spans="36:67" ht="15.75">
      <c r="AJ107" s="39"/>
      <c r="AM107" s="5"/>
      <c r="AO107" s="22" t="s">
        <v>594</v>
      </c>
      <c r="AQ107" t="s">
        <v>1088</v>
      </c>
      <c r="AR107" s="13"/>
      <c r="BB107" s="13"/>
      <c r="BC107" s="13"/>
      <c r="BO107" s="5" t="s">
        <v>597</v>
      </c>
    </row>
    <row r="108" spans="36:67" ht="15.75">
      <c r="AJ108" s="39"/>
      <c r="AM108" s="5"/>
      <c r="AO108" s="22" t="s">
        <v>596</v>
      </c>
      <c r="AQ108" t="s">
        <v>1089</v>
      </c>
      <c r="AR108" s="13"/>
      <c r="BB108" s="13"/>
      <c r="BC108" s="13"/>
      <c r="BO108" s="5" t="s">
        <v>599</v>
      </c>
    </row>
    <row r="109" spans="36:67" ht="15.75">
      <c r="AJ109" s="39"/>
      <c r="AM109" s="5"/>
      <c r="AO109" s="22" t="s">
        <v>598</v>
      </c>
      <c r="AQ109" t="s">
        <v>1090</v>
      </c>
      <c r="AR109" s="13"/>
      <c r="BB109" s="13"/>
      <c r="BC109" s="13"/>
      <c r="BO109" s="5" t="s">
        <v>601</v>
      </c>
    </row>
    <row r="110" spans="36:67" ht="15.75">
      <c r="AJ110" s="39"/>
      <c r="AM110" s="5"/>
      <c r="AO110" s="22" t="s">
        <v>600</v>
      </c>
      <c r="AQ110" t="s">
        <v>1091</v>
      </c>
      <c r="AR110" s="13"/>
      <c r="BB110" s="13"/>
      <c r="BC110" s="13"/>
      <c r="BO110" s="5" t="s">
        <v>603</v>
      </c>
    </row>
    <row r="111" spans="36:67" ht="15.75">
      <c r="AJ111" s="39"/>
      <c r="AM111" s="5"/>
      <c r="AO111" s="24" t="s">
        <v>602</v>
      </c>
      <c r="AQ111" t="s">
        <v>1092</v>
      </c>
      <c r="AR111" s="13"/>
      <c r="BB111" s="13"/>
      <c r="BC111" s="13"/>
      <c r="BO111" s="5" t="s">
        <v>605</v>
      </c>
    </row>
    <row r="112" spans="36:67" ht="15.75">
      <c r="AJ112" s="39"/>
      <c r="AM112" s="5"/>
      <c r="AO112" s="22" t="s">
        <v>604</v>
      </c>
      <c r="AQ112" t="s">
        <v>1093</v>
      </c>
      <c r="AR112" s="13"/>
      <c r="BB112" s="13"/>
      <c r="BC112" s="13"/>
      <c r="BO112" s="5" t="s">
        <v>607</v>
      </c>
    </row>
    <row r="113" spans="36:67" ht="15.75">
      <c r="AJ113" s="39"/>
      <c r="AM113" s="5"/>
      <c r="AO113" s="31" t="s">
        <v>606</v>
      </c>
      <c r="AQ113" t="s">
        <v>1094</v>
      </c>
      <c r="AR113" s="13"/>
      <c r="BB113" s="13"/>
      <c r="BC113" s="13"/>
      <c r="BO113" s="5" t="s">
        <v>609</v>
      </c>
    </row>
    <row r="114" spans="36:67" ht="15.75">
      <c r="AJ114" s="39"/>
      <c r="AM114" s="5"/>
      <c r="AO114" s="22" t="s">
        <v>608</v>
      </c>
      <c r="AQ114" t="s">
        <v>1095</v>
      </c>
      <c r="AR114" s="13"/>
      <c r="BB114" s="13"/>
      <c r="BC114" s="13"/>
      <c r="BO114" s="5" t="s">
        <v>611</v>
      </c>
    </row>
    <row r="115" spans="36:67" ht="15.75">
      <c r="AJ115" s="39"/>
      <c r="AM115" s="5"/>
      <c r="AO115" s="22" t="s">
        <v>610</v>
      </c>
      <c r="AQ115" t="s">
        <v>1096</v>
      </c>
      <c r="AR115" s="13"/>
      <c r="BB115" s="13"/>
      <c r="BC115" s="13"/>
      <c r="BO115" s="5" t="s">
        <v>613</v>
      </c>
    </row>
    <row r="116" spans="36:67" ht="15.75">
      <c r="AJ116" s="39"/>
      <c r="AM116" s="5"/>
      <c r="AO116" s="22" t="s">
        <v>612</v>
      </c>
      <c r="AQ116" t="s">
        <v>1097</v>
      </c>
      <c r="AR116" s="13"/>
      <c r="BB116" s="13"/>
      <c r="BC116" s="13"/>
      <c r="BO116" s="5" t="s">
        <v>615</v>
      </c>
    </row>
    <row r="117" spans="36:67" ht="15.75">
      <c r="AJ117" s="39"/>
      <c r="AM117" s="5"/>
      <c r="AO117" s="22" t="s">
        <v>614</v>
      </c>
      <c r="AQ117" t="s">
        <v>1098</v>
      </c>
      <c r="AR117" s="13"/>
      <c r="BB117" s="13"/>
      <c r="BC117" s="13"/>
      <c r="BO117" s="5" t="s">
        <v>617</v>
      </c>
    </row>
    <row r="118" spans="36:67" ht="15.75">
      <c r="AJ118" s="39"/>
      <c r="AM118" s="5"/>
      <c r="AO118" s="22" t="s">
        <v>616</v>
      </c>
      <c r="AQ118" t="s">
        <v>1099</v>
      </c>
      <c r="AR118" s="13"/>
      <c r="BB118" s="13"/>
      <c r="BC118" s="13"/>
      <c r="BO118" s="5" t="s">
        <v>619</v>
      </c>
    </row>
    <row r="119" spans="36:67" ht="15.75">
      <c r="AJ119" s="39"/>
      <c r="AM119" s="5"/>
      <c r="AO119" s="22" t="s">
        <v>618</v>
      </c>
      <c r="AQ119" t="s">
        <v>1100</v>
      </c>
      <c r="AR119" s="13"/>
      <c r="BB119" s="13"/>
      <c r="BC119" s="13"/>
      <c r="BO119" s="5" t="s">
        <v>621</v>
      </c>
    </row>
    <row r="120" spans="36:67" ht="15.75">
      <c r="AJ120" s="39"/>
      <c r="AM120" s="5"/>
      <c r="AO120" s="22" t="s">
        <v>620</v>
      </c>
      <c r="AQ120" t="s">
        <v>1101</v>
      </c>
      <c r="AR120" s="13"/>
      <c r="BB120" s="13"/>
      <c r="BC120" s="13"/>
      <c r="BO120" s="5" t="s">
        <v>623</v>
      </c>
    </row>
    <row r="121" spans="36:67" ht="15.75">
      <c r="AJ121" s="39"/>
      <c r="AM121" s="5"/>
      <c r="AO121" s="22" t="s">
        <v>622</v>
      </c>
      <c r="AQ121" t="s">
        <v>1102</v>
      </c>
      <c r="AR121" s="13"/>
      <c r="BB121" s="13"/>
      <c r="BC121" s="13"/>
      <c r="BO121" s="5" t="s">
        <v>625</v>
      </c>
    </row>
    <row r="122" spans="36:67" ht="15.75">
      <c r="AJ122" s="39"/>
      <c r="AM122" s="5"/>
      <c r="AO122" s="22" t="s">
        <v>624</v>
      </c>
      <c r="AQ122" t="s">
        <v>1103</v>
      </c>
      <c r="AR122" s="13"/>
      <c r="BB122" s="13"/>
      <c r="BC122" s="13"/>
      <c r="BO122" s="5" t="s">
        <v>627</v>
      </c>
    </row>
    <row r="123" spans="36:67" ht="15.75">
      <c r="AJ123" s="39"/>
      <c r="AM123" s="5"/>
      <c r="AO123" s="22" t="s">
        <v>626</v>
      </c>
      <c r="AQ123" t="s">
        <v>1104</v>
      </c>
      <c r="AR123" s="13"/>
      <c r="BB123" s="13"/>
      <c r="BC123" s="13"/>
      <c r="BO123" s="5" t="s">
        <v>629</v>
      </c>
    </row>
    <row r="124" spans="36:67" ht="15.75">
      <c r="AJ124" s="39"/>
      <c r="AM124" s="5"/>
      <c r="AO124" s="22" t="s">
        <v>628</v>
      </c>
      <c r="AQ124" t="s">
        <v>1105</v>
      </c>
      <c r="AR124" s="13"/>
      <c r="BB124" s="13"/>
      <c r="BC124" s="13"/>
      <c r="BO124" s="5" t="s">
        <v>631</v>
      </c>
    </row>
    <row r="125" spans="36:67" ht="15.75">
      <c r="AJ125" s="39"/>
      <c r="AM125" s="5"/>
      <c r="AO125" s="22" t="s">
        <v>630</v>
      </c>
      <c r="AQ125" t="s">
        <v>1106</v>
      </c>
      <c r="AR125" s="13"/>
      <c r="BB125" s="13"/>
      <c r="BC125" s="13"/>
      <c r="BO125" s="5" t="s">
        <v>633</v>
      </c>
    </row>
    <row r="126" spans="36:67" ht="15.75">
      <c r="AJ126" s="39"/>
      <c r="AM126" s="5"/>
      <c r="AO126" s="22" t="s">
        <v>632</v>
      </c>
      <c r="AQ126" t="s">
        <v>1107</v>
      </c>
      <c r="AR126" s="13"/>
      <c r="BB126" s="13"/>
      <c r="BC126" s="13"/>
      <c r="BO126" s="5" t="s">
        <v>635</v>
      </c>
    </row>
    <row r="127" spans="36:67" ht="15.75">
      <c r="AJ127" s="39"/>
      <c r="AM127" s="5"/>
      <c r="AO127" s="22" t="s">
        <v>634</v>
      </c>
      <c r="AQ127" t="s">
        <v>1108</v>
      </c>
      <c r="AR127" s="13"/>
      <c r="BB127" s="13"/>
      <c r="BC127" s="13"/>
      <c r="BO127" s="5" t="s">
        <v>637</v>
      </c>
    </row>
    <row r="128" spans="36:67" ht="15.75">
      <c r="AJ128" s="39"/>
      <c r="AM128" s="5"/>
      <c r="AO128" s="22" t="s">
        <v>636</v>
      </c>
      <c r="AQ128" t="s">
        <v>1109</v>
      </c>
      <c r="AR128" s="13"/>
      <c r="BB128" s="13"/>
      <c r="BC128" s="13"/>
      <c r="BO128" s="5" t="s">
        <v>639</v>
      </c>
    </row>
    <row r="129" spans="36:67" ht="15.75">
      <c r="AJ129" s="39"/>
      <c r="AM129" s="5"/>
      <c r="AO129" s="24" t="s">
        <v>638</v>
      </c>
      <c r="AQ129" t="s">
        <v>1110</v>
      </c>
      <c r="AR129" s="13"/>
      <c r="BB129" s="13"/>
      <c r="BC129" s="13"/>
      <c r="BO129" s="5" t="s">
        <v>641</v>
      </c>
    </row>
    <row r="130" spans="36:67" ht="15.75">
      <c r="AJ130" s="39"/>
      <c r="AM130" s="5"/>
      <c r="AO130" s="24" t="s">
        <v>640</v>
      </c>
      <c r="AQ130" t="s">
        <v>1111</v>
      </c>
      <c r="BB130" s="13"/>
      <c r="BC130" s="13"/>
      <c r="BO130" s="5" t="s">
        <v>643</v>
      </c>
    </row>
    <row r="131" spans="39:67" ht="15">
      <c r="AM131" s="5"/>
      <c r="AO131" s="22" t="s">
        <v>642</v>
      </c>
      <c r="AQ131" t="s">
        <v>1112</v>
      </c>
      <c r="BB131" s="13"/>
      <c r="BC131" s="13"/>
      <c r="BO131" s="5" t="s">
        <v>645</v>
      </c>
    </row>
    <row r="132" spans="39:67" ht="15">
      <c r="AM132" s="5"/>
      <c r="AO132" s="22" t="s">
        <v>644</v>
      </c>
      <c r="AQ132" t="s">
        <v>1113</v>
      </c>
      <c r="BB132" s="13"/>
      <c r="BC132" s="13"/>
      <c r="BO132" s="5" t="s">
        <v>647</v>
      </c>
    </row>
    <row r="133" spans="39:67" ht="15">
      <c r="AM133" s="5"/>
      <c r="AO133" s="22" t="s">
        <v>646</v>
      </c>
      <c r="AQ133" t="s">
        <v>1114</v>
      </c>
      <c r="BB133" s="13"/>
      <c r="BC133" s="13"/>
      <c r="BO133" s="5" t="s">
        <v>649</v>
      </c>
    </row>
    <row r="134" spans="39:67" ht="15">
      <c r="AM134" s="5"/>
      <c r="AO134" s="22" t="s">
        <v>648</v>
      </c>
      <c r="AQ134" t="s">
        <v>1115</v>
      </c>
      <c r="BB134" s="13"/>
      <c r="BC134" s="13"/>
      <c r="BO134" s="5" t="s">
        <v>651</v>
      </c>
    </row>
    <row r="135" spans="39:67" ht="15">
      <c r="AM135" s="5"/>
      <c r="AO135" s="22" t="s">
        <v>650</v>
      </c>
      <c r="AQ135" t="s">
        <v>1116</v>
      </c>
      <c r="BB135" s="13"/>
      <c r="BC135" s="13"/>
      <c r="BO135" s="5" t="s">
        <v>653</v>
      </c>
    </row>
    <row r="136" spans="39:67" ht="15">
      <c r="AM136" s="5"/>
      <c r="AO136" s="22" t="s">
        <v>652</v>
      </c>
      <c r="AQ136" t="s">
        <v>1117</v>
      </c>
      <c r="BB136" s="13"/>
      <c r="BC136" s="13"/>
      <c r="BO136" s="5" t="s">
        <v>654</v>
      </c>
    </row>
    <row r="137" spans="39:67" ht="15">
      <c r="AM137" s="5"/>
      <c r="AO137" s="32"/>
      <c r="AQ137" t="s">
        <v>1118</v>
      </c>
      <c r="BB137" s="13"/>
      <c r="BC137" s="13"/>
      <c r="BO137" s="5" t="s">
        <v>654</v>
      </c>
    </row>
    <row r="138" spans="39:67" ht="15">
      <c r="AM138" s="5"/>
      <c r="AO138" s="22"/>
      <c r="AQ138" t="s">
        <v>1119</v>
      </c>
      <c r="BB138" s="13"/>
      <c r="BC138" s="13"/>
      <c r="BO138" s="5" t="s">
        <v>655</v>
      </c>
    </row>
    <row r="139" spans="39:67" ht="15">
      <c r="AM139" s="5"/>
      <c r="AO139" s="22"/>
      <c r="AQ139" t="s">
        <v>1120</v>
      </c>
      <c r="BB139" s="13"/>
      <c r="BC139" s="13"/>
      <c r="BO139" s="5" t="s">
        <v>656</v>
      </c>
    </row>
    <row r="140" spans="39:67" ht="15">
      <c r="AM140" s="5"/>
      <c r="AO140" s="22"/>
      <c r="AQ140" t="s">
        <v>1121</v>
      </c>
      <c r="BB140" s="13"/>
      <c r="BC140" s="13"/>
      <c r="BO140" s="5" t="s">
        <v>657</v>
      </c>
    </row>
    <row r="141" spans="39:67" ht="15">
      <c r="AM141" s="5"/>
      <c r="AO141" s="22"/>
      <c r="AQ141" t="s">
        <v>1122</v>
      </c>
      <c r="BB141" s="13"/>
      <c r="BC141" s="13"/>
      <c r="BO141" s="5" t="s">
        <v>658</v>
      </c>
    </row>
    <row r="142" spans="39:67" ht="15">
      <c r="AM142" s="5"/>
      <c r="AO142" s="22"/>
      <c r="AQ142" t="s">
        <v>1123</v>
      </c>
      <c r="BB142" s="13"/>
      <c r="BC142" s="13"/>
      <c r="BO142" s="5" t="s">
        <v>659</v>
      </c>
    </row>
    <row r="143" spans="39:67" ht="15">
      <c r="AM143" s="5"/>
      <c r="AO143" s="22"/>
      <c r="AQ143" t="s">
        <v>1124</v>
      </c>
      <c r="BB143" s="13"/>
      <c r="BC143" s="13"/>
      <c r="BO143" s="5" t="s">
        <v>660</v>
      </c>
    </row>
    <row r="144" spans="39:67" ht="15">
      <c r="AM144" s="5"/>
      <c r="AO144" s="22"/>
      <c r="AQ144" t="s">
        <v>1125</v>
      </c>
      <c r="BO144" s="5" t="s">
        <v>661</v>
      </c>
    </row>
    <row r="145" spans="39:67" ht="15">
      <c r="AM145" s="5"/>
      <c r="AO145" s="22"/>
      <c r="AQ145" t="s">
        <v>1126</v>
      </c>
      <c r="BO145" s="5" t="s">
        <v>662</v>
      </c>
    </row>
    <row r="146" spans="39:67" ht="15">
      <c r="AM146" s="5"/>
      <c r="AO146" s="22"/>
      <c r="AQ146" t="s">
        <v>1127</v>
      </c>
      <c r="BO146" s="5" t="s">
        <v>663</v>
      </c>
    </row>
    <row r="147" spans="39:67" ht="15">
      <c r="AM147" s="5"/>
      <c r="AO147" s="22"/>
      <c r="AQ147" t="s">
        <v>1128</v>
      </c>
      <c r="BO147" s="5" t="s">
        <v>664</v>
      </c>
    </row>
    <row r="148" spans="39:67" ht="15">
      <c r="AM148" s="5"/>
      <c r="AO148" s="22"/>
      <c r="AQ148" t="s">
        <v>1129</v>
      </c>
      <c r="BO148" s="5" t="s">
        <v>665</v>
      </c>
    </row>
    <row r="149" spans="39:67" ht="15">
      <c r="AM149" s="5"/>
      <c r="AO149" s="22"/>
      <c r="AQ149" t="s">
        <v>1130</v>
      </c>
      <c r="BO149" s="5" t="s">
        <v>666</v>
      </c>
    </row>
    <row r="150" spans="39:67" ht="15">
      <c r="AM150" s="5"/>
      <c r="AO150" s="22"/>
      <c r="AQ150" t="s">
        <v>1131</v>
      </c>
      <c r="BO150" s="5" t="s">
        <v>667</v>
      </c>
    </row>
    <row r="151" spans="39:67" ht="15">
      <c r="AM151" s="5"/>
      <c r="AO151" s="22"/>
      <c r="AQ151" t="s">
        <v>1132</v>
      </c>
      <c r="BO151" s="5" t="s">
        <v>668</v>
      </c>
    </row>
    <row r="152" spans="39:67" ht="15">
      <c r="AM152" s="5"/>
      <c r="AO152" s="22"/>
      <c r="AQ152" t="s">
        <v>1133</v>
      </c>
      <c r="BO152" s="5" t="s">
        <v>669</v>
      </c>
    </row>
    <row r="153" spans="39:67" ht="15">
      <c r="AM153" s="5"/>
      <c r="AO153" s="22"/>
      <c r="AQ153" t="s">
        <v>1134</v>
      </c>
      <c r="BO153" s="5" t="s">
        <v>670</v>
      </c>
    </row>
    <row r="154" spans="39:67" ht="15">
      <c r="AM154" s="5"/>
      <c r="AO154" s="22"/>
      <c r="AQ154" t="s">
        <v>1135</v>
      </c>
      <c r="BO154" s="5" t="s">
        <v>671</v>
      </c>
    </row>
    <row r="155" spans="39:67" ht="15">
      <c r="AM155" s="5"/>
      <c r="AO155" s="22"/>
      <c r="AQ155" t="s">
        <v>1136</v>
      </c>
      <c r="BO155" s="5" t="s">
        <v>672</v>
      </c>
    </row>
    <row r="156" spans="39:67" ht="15">
      <c r="AM156" s="5"/>
      <c r="AO156" s="22"/>
      <c r="AQ156" t="s">
        <v>1137</v>
      </c>
      <c r="BO156" s="5" t="s">
        <v>673</v>
      </c>
    </row>
    <row r="157" spans="36:67" ht="15.75">
      <c r="AJ157" s="69"/>
      <c r="AM157" s="5"/>
      <c r="AO157" s="22"/>
      <c r="AQ157" t="s">
        <v>1138</v>
      </c>
      <c r="BO157" s="5" t="s">
        <v>674</v>
      </c>
    </row>
    <row r="158" spans="36:67" ht="15.75">
      <c r="AJ158" s="69"/>
      <c r="AM158" s="5"/>
      <c r="AO158" s="22"/>
      <c r="AQ158" t="s">
        <v>1139</v>
      </c>
      <c r="BO158" s="5" t="s">
        <v>675</v>
      </c>
    </row>
    <row r="159" spans="36:67" ht="15.75">
      <c r="AJ159" s="69"/>
      <c r="AM159" s="5"/>
      <c r="AO159" s="22"/>
      <c r="AQ159" t="s">
        <v>1140</v>
      </c>
      <c r="BO159" s="5" t="s">
        <v>676</v>
      </c>
    </row>
    <row r="160" spans="36:67" ht="15.75">
      <c r="AJ160" s="69"/>
      <c r="AM160" s="5"/>
      <c r="AO160" s="22"/>
      <c r="AQ160" t="s">
        <v>1141</v>
      </c>
      <c r="BO160" s="5" t="s">
        <v>677</v>
      </c>
    </row>
    <row r="161" spans="36:67" ht="15.75">
      <c r="AJ161" s="69"/>
      <c r="AM161" s="5"/>
      <c r="AO161" s="31"/>
      <c r="AQ161" t="s">
        <v>1142</v>
      </c>
      <c r="BO161" s="5" t="s">
        <v>678</v>
      </c>
    </row>
    <row r="162" spans="36:67" ht="15.75">
      <c r="AJ162" s="69"/>
      <c r="AM162" s="5"/>
      <c r="AO162" s="22"/>
      <c r="AQ162" t="s">
        <v>1143</v>
      </c>
      <c r="BO162" s="5" t="s">
        <v>679</v>
      </c>
    </row>
    <row r="163" spans="36:67" ht="15.75">
      <c r="AJ163" s="69"/>
      <c r="AM163" s="5"/>
      <c r="AO163" s="22"/>
      <c r="AQ163" t="s">
        <v>1144</v>
      </c>
      <c r="BO163" s="5" t="s">
        <v>680</v>
      </c>
    </row>
    <row r="164" spans="36:67" ht="15.75">
      <c r="AJ164" s="69"/>
      <c r="AM164" s="5"/>
      <c r="AO164" s="22"/>
      <c r="AQ164" t="s">
        <v>1145</v>
      </c>
      <c r="BO164" s="5" t="s">
        <v>681</v>
      </c>
    </row>
    <row r="165" spans="36:67" ht="15.75">
      <c r="AJ165" s="69"/>
      <c r="AM165" s="5"/>
      <c r="AO165" s="22"/>
      <c r="AQ165" t="s">
        <v>1146</v>
      </c>
      <c r="BO165" s="5" t="s">
        <v>682</v>
      </c>
    </row>
    <row r="166" spans="36:67" ht="15.75">
      <c r="AJ166" s="69"/>
      <c r="AM166" s="5"/>
      <c r="AO166" s="22"/>
      <c r="AQ166" t="s">
        <v>1147</v>
      </c>
      <c r="BO166" s="5" t="s">
        <v>683</v>
      </c>
    </row>
    <row r="167" spans="36:67" ht="15.75">
      <c r="AJ167" s="69"/>
      <c r="AM167" s="5"/>
      <c r="AO167" s="22"/>
      <c r="AQ167" t="s">
        <v>1148</v>
      </c>
      <c r="BO167" s="5" t="s">
        <v>684</v>
      </c>
    </row>
    <row r="168" spans="39:67" ht="15">
      <c r="AM168" s="5"/>
      <c r="AO168" s="22"/>
      <c r="AQ168" t="s">
        <v>1149</v>
      </c>
      <c r="BO168" s="5" t="s">
        <v>685</v>
      </c>
    </row>
    <row r="169" spans="39:67" ht="15.75">
      <c r="AM169" s="5"/>
      <c r="AO169" s="33"/>
      <c r="AQ169" t="s">
        <v>1150</v>
      </c>
      <c r="BO169" s="5" t="s">
        <v>686</v>
      </c>
    </row>
    <row r="170" spans="39:67" ht="15.75">
      <c r="AM170" s="5"/>
      <c r="AO170" s="33"/>
      <c r="AQ170" t="s">
        <v>1151</v>
      </c>
      <c r="BO170" s="5" t="s">
        <v>687</v>
      </c>
    </row>
    <row r="171" spans="39:67" ht="15.75">
      <c r="AM171" s="5"/>
      <c r="AO171" s="33"/>
      <c r="AQ171" t="s">
        <v>1152</v>
      </c>
      <c r="BO171" s="5" t="s">
        <v>688</v>
      </c>
    </row>
    <row r="172" spans="39:67" ht="15">
      <c r="AM172" s="5"/>
      <c r="AQ172" t="s">
        <v>1153</v>
      </c>
      <c r="BO172" s="5" t="s">
        <v>689</v>
      </c>
    </row>
    <row r="173" spans="39:67" ht="15">
      <c r="AM173" s="5"/>
      <c r="AO173" s="34"/>
      <c r="AQ173" t="s">
        <v>1154</v>
      </c>
      <c r="BO173" s="5" t="s">
        <v>690</v>
      </c>
    </row>
    <row r="174" spans="39:67" ht="15">
      <c r="AM174" s="5"/>
      <c r="AQ174" t="s">
        <v>1155</v>
      </c>
      <c r="BO174" s="5" t="s">
        <v>691</v>
      </c>
    </row>
    <row r="175" spans="39:67" ht="15">
      <c r="AM175" s="5"/>
      <c r="AO175" s="34"/>
      <c r="AQ175" t="s">
        <v>1156</v>
      </c>
      <c r="BO175" s="5" t="s">
        <v>427</v>
      </c>
    </row>
    <row r="176" spans="39:67" ht="15">
      <c r="AM176" s="5"/>
      <c r="AO176" s="34"/>
      <c r="AQ176" t="s">
        <v>1157</v>
      </c>
      <c r="BO176" s="5" t="s">
        <v>430</v>
      </c>
    </row>
    <row r="177" spans="39:67" ht="15">
      <c r="AM177" s="5"/>
      <c r="AO177" s="34"/>
      <c r="AQ177" t="s">
        <v>1158</v>
      </c>
      <c r="BO177" s="5" t="s">
        <v>433</v>
      </c>
    </row>
    <row r="178" spans="39:67" ht="15">
      <c r="AM178" s="5"/>
      <c r="AO178" s="34"/>
      <c r="AQ178" t="s">
        <v>1159</v>
      </c>
      <c r="BO178" s="5" t="s">
        <v>436</v>
      </c>
    </row>
    <row r="179" spans="39:67" ht="15">
      <c r="AM179" s="5"/>
      <c r="AO179" s="34"/>
      <c r="AQ179" t="s">
        <v>1160</v>
      </c>
      <c r="BO179" s="5" t="s">
        <v>692</v>
      </c>
    </row>
    <row r="180" spans="39:67" ht="15">
      <c r="AM180" s="5"/>
      <c r="AO180" s="34"/>
      <c r="AQ180" t="s">
        <v>1161</v>
      </c>
      <c r="BO180" s="5" t="s">
        <v>693</v>
      </c>
    </row>
    <row r="181" spans="39:67" ht="15">
      <c r="AM181" s="5"/>
      <c r="AO181" s="34"/>
      <c r="AQ181" t="s">
        <v>1162</v>
      </c>
      <c r="BO181" s="5" t="s">
        <v>694</v>
      </c>
    </row>
    <row r="182" spans="39:67" ht="15">
      <c r="AM182" s="5"/>
      <c r="AO182" s="34"/>
      <c r="AQ182" t="s">
        <v>1163</v>
      </c>
      <c r="BO182" s="5" t="s">
        <v>695</v>
      </c>
    </row>
    <row r="183" spans="39:67" ht="15">
      <c r="AM183" s="5"/>
      <c r="AO183" s="34"/>
      <c r="AQ183" t="s">
        <v>1164</v>
      </c>
      <c r="BO183" s="5" t="s">
        <v>696</v>
      </c>
    </row>
    <row r="184" spans="39:67" ht="15">
      <c r="AM184" s="5"/>
      <c r="AO184" s="34"/>
      <c r="AQ184" t="s">
        <v>1165</v>
      </c>
      <c r="BO184" s="5" t="s">
        <v>697</v>
      </c>
    </row>
    <row r="185" spans="39:67" ht="15">
      <c r="AM185" s="5"/>
      <c r="AO185" s="34"/>
      <c r="AQ185" t="s">
        <v>1166</v>
      </c>
      <c r="BO185" s="5" t="s">
        <v>698</v>
      </c>
    </row>
    <row r="186" spans="39:67" ht="15">
      <c r="AM186" s="5"/>
      <c r="AO186" s="34"/>
      <c r="AQ186" t="s">
        <v>1167</v>
      </c>
      <c r="BO186" s="5" t="s">
        <v>699</v>
      </c>
    </row>
    <row r="187" spans="39:67" ht="15">
      <c r="AM187" s="5"/>
      <c r="AO187" s="34"/>
      <c r="AQ187" t="s">
        <v>1168</v>
      </c>
      <c r="BO187" s="5" t="s">
        <v>700</v>
      </c>
    </row>
    <row r="188" spans="39:67" ht="15">
      <c r="AM188" s="5"/>
      <c r="AO188" s="34"/>
      <c r="AQ188" t="s">
        <v>1169</v>
      </c>
      <c r="BO188" s="5" t="s">
        <v>701</v>
      </c>
    </row>
    <row r="189" spans="39:67" ht="15">
      <c r="AM189" s="5"/>
      <c r="AO189" s="34"/>
      <c r="AQ189" t="s">
        <v>1170</v>
      </c>
      <c r="BO189" s="5" t="s">
        <v>283</v>
      </c>
    </row>
    <row r="190" spans="39:67" ht="15">
      <c r="AM190" s="5"/>
      <c r="AO190" s="34"/>
      <c r="AQ190" t="s">
        <v>1171</v>
      </c>
      <c r="BO190" s="5" t="s">
        <v>288</v>
      </c>
    </row>
    <row r="191" spans="39:67" ht="15">
      <c r="AM191" s="5"/>
      <c r="AO191" s="34"/>
      <c r="AQ191" t="s">
        <v>1172</v>
      </c>
      <c r="BO191" s="5" t="s">
        <v>277</v>
      </c>
    </row>
    <row r="192" spans="39:67" ht="15">
      <c r="AM192" s="5"/>
      <c r="AO192" s="34"/>
      <c r="AQ192" t="s">
        <v>1173</v>
      </c>
      <c r="BO192" s="5" t="s">
        <v>702</v>
      </c>
    </row>
    <row r="193" spans="39:67" ht="15">
      <c r="AM193" s="5"/>
      <c r="AO193" s="34"/>
      <c r="AQ193" t="s">
        <v>1174</v>
      </c>
      <c r="BO193" s="5" t="s">
        <v>703</v>
      </c>
    </row>
    <row r="194" spans="39:67" ht="15">
      <c r="AM194" s="5"/>
      <c r="AO194" s="34"/>
      <c r="AQ194" t="s">
        <v>1175</v>
      </c>
      <c r="BO194" s="5" t="s">
        <v>704</v>
      </c>
    </row>
    <row r="195" spans="39:67" ht="15">
      <c r="AM195" s="5"/>
      <c r="AO195" s="34"/>
      <c r="AQ195" t="s">
        <v>1176</v>
      </c>
      <c r="BO195" s="5" t="s">
        <v>705</v>
      </c>
    </row>
    <row r="196" spans="39:67" ht="15">
      <c r="AM196" s="5"/>
      <c r="AO196" s="34"/>
      <c r="AQ196" t="s">
        <v>1177</v>
      </c>
      <c r="BO196" s="5" t="s">
        <v>706</v>
      </c>
    </row>
    <row r="197" spans="39:67" ht="15">
      <c r="AM197" s="5"/>
      <c r="AO197" s="34"/>
      <c r="AQ197" t="s">
        <v>1178</v>
      </c>
      <c r="BO197" s="5" t="s">
        <v>707</v>
      </c>
    </row>
    <row r="198" spans="39:67" ht="15">
      <c r="AM198" s="5"/>
      <c r="AO198" s="34"/>
      <c r="AQ198" t="s">
        <v>1179</v>
      </c>
      <c r="BO198" s="5" t="s">
        <v>708</v>
      </c>
    </row>
    <row r="199" spans="39:67" ht="15">
      <c r="AM199" s="5"/>
      <c r="AO199" s="34"/>
      <c r="AQ199" t="s">
        <v>1180</v>
      </c>
      <c r="BO199" s="5" t="s">
        <v>709</v>
      </c>
    </row>
    <row r="200" spans="39:67" ht="15">
      <c r="AM200" s="5"/>
      <c r="AO200" s="34"/>
      <c r="AQ200" t="s">
        <v>1181</v>
      </c>
      <c r="BO200" s="5" t="s">
        <v>710</v>
      </c>
    </row>
    <row r="201" spans="39:67" ht="15">
      <c r="AM201" s="5"/>
      <c r="AO201" s="34"/>
      <c r="AQ201" t="s">
        <v>1182</v>
      </c>
      <c r="BO201" s="5" t="s">
        <v>711</v>
      </c>
    </row>
    <row r="202" spans="43:67" ht="15">
      <c r="AQ202" t="s">
        <v>1183</v>
      </c>
      <c r="BO202" s="5" t="s">
        <v>446</v>
      </c>
    </row>
    <row r="203" spans="43:67" ht="15">
      <c r="AQ203" t="s">
        <v>1184</v>
      </c>
      <c r="BO203" s="5" t="s">
        <v>449</v>
      </c>
    </row>
    <row r="204" spans="43:67" ht="15">
      <c r="AQ204" t="s">
        <v>1185</v>
      </c>
      <c r="BO204" s="5" t="s">
        <v>712</v>
      </c>
    </row>
    <row r="205" spans="43:67" ht="15">
      <c r="AQ205" t="s">
        <v>1186</v>
      </c>
      <c r="BO205" s="5" t="s">
        <v>323</v>
      </c>
    </row>
    <row r="206" spans="43:67" ht="15">
      <c r="AQ206" t="s">
        <v>1187</v>
      </c>
      <c r="BO206" s="5" t="s">
        <v>328</v>
      </c>
    </row>
    <row r="207" spans="43:67" ht="15">
      <c r="AQ207" t="s">
        <v>1188</v>
      </c>
      <c r="BO207" s="5" t="s">
        <v>713</v>
      </c>
    </row>
    <row r="208" spans="43:67" ht="15">
      <c r="AQ208" t="s">
        <v>1189</v>
      </c>
      <c r="BO208" s="5" t="s">
        <v>714</v>
      </c>
    </row>
    <row r="209" spans="43:67" ht="15">
      <c r="AQ209" t="s">
        <v>1190</v>
      </c>
      <c r="BO209" s="5" t="s">
        <v>715</v>
      </c>
    </row>
    <row r="210" spans="43:67" ht="15">
      <c r="AQ210" t="s">
        <v>1191</v>
      </c>
      <c r="BO210" s="5" t="s">
        <v>716</v>
      </c>
    </row>
    <row r="211" spans="43:67" ht="15">
      <c r="AQ211" t="s">
        <v>1192</v>
      </c>
      <c r="BO211" s="5" t="s">
        <v>717</v>
      </c>
    </row>
    <row r="212" spans="43:67" ht="15">
      <c r="AQ212" t="s">
        <v>1193</v>
      </c>
      <c r="BO212" s="5" t="s">
        <v>718</v>
      </c>
    </row>
    <row r="213" spans="43:67" ht="15">
      <c r="AQ213" t="s">
        <v>1194</v>
      </c>
      <c r="BO213" s="5" t="s">
        <v>719</v>
      </c>
    </row>
    <row r="214" spans="43:67" ht="15">
      <c r="AQ214" t="s">
        <v>1195</v>
      </c>
      <c r="BO214" s="5" t="s">
        <v>720</v>
      </c>
    </row>
    <row r="215" spans="43:67" ht="15">
      <c r="AQ215" t="s">
        <v>1196</v>
      </c>
      <c r="BO215" s="5" t="s">
        <v>721</v>
      </c>
    </row>
    <row r="216" spans="43:67" ht="15">
      <c r="AQ216" t="s">
        <v>1197</v>
      </c>
      <c r="BO216" s="5" t="s">
        <v>722</v>
      </c>
    </row>
    <row r="217" spans="43:67" ht="15">
      <c r="AQ217" t="s">
        <v>1198</v>
      </c>
      <c r="BO217" s="5" t="s">
        <v>723</v>
      </c>
    </row>
    <row r="218" spans="43:67" ht="15">
      <c r="AQ218" t="s">
        <v>1199</v>
      </c>
      <c r="BO218" s="5" t="s">
        <v>724</v>
      </c>
    </row>
    <row r="219" spans="43:67" ht="15">
      <c r="AQ219" t="s">
        <v>1200</v>
      </c>
      <c r="BO219" s="5" t="s">
        <v>725</v>
      </c>
    </row>
    <row r="220" spans="43:67" ht="15">
      <c r="AQ220" t="s">
        <v>1201</v>
      </c>
      <c r="BO220" s="5" t="s">
        <v>726</v>
      </c>
    </row>
    <row r="221" spans="43:67" ht="15">
      <c r="AQ221" t="s">
        <v>1202</v>
      </c>
      <c r="BO221" s="5" t="s">
        <v>727</v>
      </c>
    </row>
    <row r="222" spans="43:67" ht="15">
      <c r="AQ222" t="s">
        <v>1203</v>
      </c>
      <c r="BO222" s="5" t="s">
        <v>728</v>
      </c>
    </row>
    <row r="223" spans="43:67" ht="15">
      <c r="AQ223" t="s">
        <v>1204</v>
      </c>
      <c r="BO223" s="5" t="s">
        <v>729</v>
      </c>
    </row>
    <row r="224" spans="43:67" ht="15">
      <c r="AQ224" t="s">
        <v>1205</v>
      </c>
      <c r="BO224" s="5" t="s">
        <v>730</v>
      </c>
    </row>
    <row r="225" spans="43:67" ht="15">
      <c r="AQ225" t="s">
        <v>1206</v>
      </c>
      <c r="BO225" s="5" t="s">
        <v>731</v>
      </c>
    </row>
    <row r="226" spans="43:67" ht="15">
      <c r="AQ226" t="s">
        <v>1207</v>
      </c>
      <c r="BO226" s="5" t="s">
        <v>732</v>
      </c>
    </row>
    <row r="227" spans="43:67" ht="15">
      <c r="AQ227" t="s">
        <v>1208</v>
      </c>
      <c r="BO227" s="5" t="s">
        <v>733</v>
      </c>
    </row>
    <row r="228" spans="43:67" ht="15">
      <c r="AQ228" t="s">
        <v>1209</v>
      </c>
      <c r="BO228" s="5" t="s">
        <v>734</v>
      </c>
    </row>
    <row r="229" spans="43:67" ht="15">
      <c r="AQ229" t="s">
        <v>1210</v>
      </c>
      <c r="BO229" s="5" t="s">
        <v>735</v>
      </c>
    </row>
    <row r="230" spans="43:67" ht="15">
      <c r="AQ230" t="s">
        <v>1211</v>
      </c>
      <c r="BO230" s="5" t="s">
        <v>736</v>
      </c>
    </row>
    <row r="231" spans="43:67" ht="15">
      <c r="AQ231" t="s">
        <v>1212</v>
      </c>
      <c r="BO231" s="5" t="s">
        <v>737</v>
      </c>
    </row>
    <row r="232" spans="43:67" ht="15">
      <c r="AQ232" t="s">
        <v>1213</v>
      </c>
      <c r="BO232" s="5" t="s">
        <v>738</v>
      </c>
    </row>
    <row r="233" spans="43:67" ht="15">
      <c r="AQ233" t="s">
        <v>1214</v>
      </c>
      <c r="BO233" s="5" t="s">
        <v>739</v>
      </c>
    </row>
    <row r="234" spans="43:67" ht="15">
      <c r="AQ234" t="s">
        <v>1215</v>
      </c>
      <c r="BO234" s="5" t="s">
        <v>740</v>
      </c>
    </row>
    <row r="235" spans="43:67" ht="15">
      <c r="AQ235" t="s">
        <v>1216</v>
      </c>
      <c r="BO235" s="5" t="s">
        <v>741</v>
      </c>
    </row>
    <row r="236" spans="43:67" ht="15">
      <c r="AQ236" t="s">
        <v>1217</v>
      </c>
      <c r="BO236" s="5" t="s">
        <v>742</v>
      </c>
    </row>
    <row r="237" spans="43:67" ht="15">
      <c r="AQ237" t="s">
        <v>1218</v>
      </c>
      <c r="BO237" s="5" t="s">
        <v>743</v>
      </c>
    </row>
    <row r="238" spans="43:67" ht="15">
      <c r="AQ238" t="s">
        <v>1219</v>
      </c>
      <c r="BO238" s="5" t="s">
        <v>744</v>
      </c>
    </row>
    <row r="239" spans="43:67" ht="15">
      <c r="AQ239" t="s">
        <v>1220</v>
      </c>
      <c r="BO239" s="5" t="s">
        <v>745</v>
      </c>
    </row>
    <row r="240" spans="43:67" ht="15">
      <c r="AQ240" t="s">
        <v>1221</v>
      </c>
      <c r="BO240" s="5" t="s">
        <v>746</v>
      </c>
    </row>
    <row r="241" spans="43:67" ht="15">
      <c r="AQ241" t="s">
        <v>1222</v>
      </c>
      <c r="BO241" s="5" t="s">
        <v>747</v>
      </c>
    </row>
    <row r="242" spans="43:67" ht="15">
      <c r="AQ242" t="s">
        <v>1223</v>
      </c>
      <c r="BO242" s="5" t="s">
        <v>748</v>
      </c>
    </row>
    <row r="243" spans="43:67" ht="15">
      <c r="AQ243" t="s">
        <v>1224</v>
      </c>
      <c r="BO243" s="5" t="s">
        <v>749</v>
      </c>
    </row>
    <row r="244" spans="43:67" ht="15">
      <c r="AQ244" t="s">
        <v>1225</v>
      </c>
      <c r="BO244" s="5" t="s">
        <v>750</v>
      </c>
    </row>
    <row r="245" spans="43:67" ht="15">
      <c r="AQ245" t="s">
        <v>1226</v>
      </c>
      <c r="BO245" s="5" t="s">
        <v>751</v>
      </c>
    </row>
    <row r="246" spans="43:67" ht="15">
      <c r="AQ246" t="s">
        <v>1227</v>
      </c>
      <c r="BO246" s="5" t="s">
        <v>752</v>
      </c>
    </row>
    <row r="247" spans="43:67" ht="15">
      <c r="AQ247" t="s">
        <v>1228</v>
      </c>
      <c r="BO247" s="5" t="s">
        <v>753</v>
      </c>
    </row>
    <row r="248" spans="43:67" ht="15">
      <c r="AQ248" t="s">
        <v>1229</v>
      </c>
      <c r="BO248" s="5" t="s">
        <v>754</v>
      </c>
    </row>
    <row r="249" spans="43:67" ht="15">
      <c r="AQ249" t="s">
        <v>1230</v>
      </c>
      <c r="BO249" s="5" t="s">
        <v>755</v>
      </c>
    </row>
    <row r="250" spans="43:67" ht="15">
      <c r="AQ250" t="s">
        <v>1231</v>
      </c>
      <c r="BO250" s="5" t="s">
        <v>756</v>
      </c>
    </row>
    <row r="251" spans="43:67" ht="15">
      <c r="AQ251" t="s">
        <v>1232</v>
      </c>
      <c r="BO251" s="5" t="s">
        <v>757</v>
      </c>
    </row>
    <row r="252" spans="43:67" ht="15">
      <c r="AQ252" t="s">
        <v>1233</v>
      </c>
      <c r="BO252" s="5" t="s">
        <v>758</v>
      </c>
    </row>
    <row r="253" spans="43:67" ht="15">
      <c r="AQ253" t="s">
        <v>1234</v>
      </c>
      <c r="BO253" s="5" t="s">
        <v>759</v>
      </c>
    </row>
    <row r="254" spans="43:67" ht="15">
      <c r="AQ254" t="s">
        <v>1235</v>
      </c>
      <c r="BO254" s="5" t="s">
        <v>760</v>
      </c>
    </row>
    <row r="255" spans="43:67" ht="15">
      <c r="AQ255" t="s">
        <v>1236</v>
      </c>
      <c r="BO255" s="5" t="s">
        <v>761</v>
      </c>
    </row>
    <row r="256" spans="43:67" ht="15">
      <c r="AQ256" t="s">
        <v>1237</v>
      </c>
      <c r="BO256" s="5" t="s">
        <v>762</v>
      </c>
    </row>
    <row r="257" spans="43:67" ht="15">
      <c r="AQ257" t="s">
        <v>1238</v>
      </c>
      <c r="BO257" s="5" t="s">
        <v>763</v>
      </c>
    </row>
    <row r="258" spans="43:67" ht="15">
      <c r="AQ258" t="s">
        <v>1239</v>
      </c>
      <c r="BO258" s="5" t="s">
        <v>764</v>
      </c>
    </row>
    <row r="259" spans="43:67" ht="15">
      <c r="AQ259" t="s">
        <v>1240</v>
      </c>
      <c r="BO259" s="5" t="s">
        <v>765</v>
      </c>
    </row>
    <row r="260" spans="43:67" ht="15">
      <c r="AQ260" t="s">
        <v>1241</v>
      </c>
      <c r="BO260" s="5" t="s">
        <v>766</v>
      </c>
    </row>
    <row r="261" spans="43:67" ht="15">
      <c r="AQ261" t="s">
        <v>1242</v>
      </c>
      <c r="BO261" s="5" t="s">
        <v>767</v>
      </c>
    </row>
    <row r="262" spans="43:67" ht="15">
      <c r="AQ262" t="s">
        <v>1243</v>
      </c>
      <c r="BO262" s="5" t="s">
        <v>768</v>
      </c>
    </row>
    <row r="263" spans="43:67" ht="15">
      <c r="AQ263" t="s">
        <v>1244</v>
      </c>
      <c r="BO263" s="5" t="s">
        <v>769</v>
      </c>
    </row>
    <row r="264" spans="43:67" ht="15">
      <c r="AQ264" t="s">
        <v>1245</v>
      </c>
      <c r="BO264" s="5" t="s">
        <v>770</v>
      </c>
    </row>
    <row r="265" spans="43:67" ht="15">
      <c r="AQ265" t="s">
        <v>1246</v>
      </c>
      <c r="BO265" s="5" t="s">
        <v>771</v>
      </c>
    </row>
    <row r="266" spans="43:67" ht="15">
      <c r="AQ266" t="s">
        <v>1247</v>
      </c>
      <c r="BO266" s="5" t="s">
        <v>772</v>
      </c>
    </row>
    <row r="267" spans="43:67" ht="15">
      <c r="AQ267" t="s">
        <v>1248</v>
      </c>
      <c r="BO267" s="5" t="s">
        <v>773</v>
      </c>
    </row>
    <row r="268" spans="43:67" ht="15">
      <c r="AQ268" t="s">
        <v>1249</v>
      </c>
      <c r="BO268" s="5" t="s">
        <v>774</v>
      </c>
    </row>
    <row r="269" spans="43:67" ht="15">
      <c r="AQ269" t="s">
        <v>1250</v>
      </c>
      <c r="BO269" s="5" t="s">
        <v>775</v>
      </c>
    </row>
    <row r="270" spans="43:67" ht="15">
      <c r="AQ270" t="s">
        <v>1251</v>
      </c>
      <c r="BO270" s="5" t="s">
        <v>776</v>
      </c>
    </row>
    <row r="271" spans="43:67" ht="15">
      <c r="AQ271" t="s">
        <v>1252</v>
      </c>
      <c r="BO271" s="5" t="s">
        <v>777</v>
      </c>
    </row>
    <row r="272" spans="43:67" ht="15">
      <c r="AQ272" t="s">
        <v>1253</v>
      </c>
      <c r="BO272" s="5" t="s">
        <v>778</v>
      </c>
    </row>
    <row r="273" spans="43:67" ht="15">
      <c r="AQ273" t="s">
        <v>1254</v>
      </c>
      <c r="BO273" s="5" t="s">
        <v>779</v>
      </c>
    </row>
    <row r="274" spans="43:67" ht="15">
      <c r="AQ274" t="s">
        <v>1255</v>
      </c>
      <c r="BO274" s="5" t="s">
        <v>780</v>
      </c>
    </row>
    <row r="275" spans="43:67" ht="15">
      <c r="AQ275" t="s">
        <v>1256</v>
      </c>
      <c r="BO275" s="5" t="s">
        <v>781</v>
      </c>
    </row>
    <row r="276" spans="43:67" ht="15">
      <c r="AQ276" t="s">
        <v>1257</v>
      </c>
      <c r="BO276" s="5" t="s">
        <v>782</v>
      </c>
    </row>
    <row r="277" spans="43:67" ht="15">
      <c r="AQ277" t="s">
        <v>1258</v>
      </c>
      <c r="BO277" s="5" t="s">
        <v>783</v>
      </c>
    </row>
    <row r="278" spans="43:67" ht="15">
      <c r="AQ278" t="s">
        <v>1259</v>
      </c>
      <c r="BO278" s="5" t="s">
        <v>784</v>
      </c>
    </row>
    <row r="279" spans="43:67" ht="15">
      <c r="AQ279" t="s">
        <v>1260</v>
      </c>
      <c r="BO279" s="5" t="s">
        <v>785</v>
      </c>
    </row>
    <row r="280" spans="43:67" ht="15">
      <c r="AQ280" t="s">
        <v>1261</v>
      </c>
      <c r="BO280" s="5" t="s">
        <v>786</v>
      </c>
    </row>
    <row r="281" spans="43:67" ht="15">
      <c r="AQ281" t="s">
        <v>1262</v>
      </c>
      <c r="BO281" s="5" t="s">
        <v>787</v>
      </c>
    </row>
    <row r="282" spans="43:67" ht="15">
      <c r="AQ282" t="s">
        <v>1263</v>
      </c>
      <c r="BO282" s="5" t="s">
        <v>788</v>
      </c>
    </row>
    <row r="283" spans="43:67" ht="15">
      <c r="AQ283" t="s">
        <v>1264</v>
      </c>
      <c r="BO283" s="5" t="s">
        <v>789</v>
      </c>
    </row>
    <row r="284" spans="43:67" ht="15">
      <c r="AQ284" t="s">
        <v>1265</v>
      </c>
      <c r="BO284" s="5" t="s">
        <v>790</v>
      </c>
    </row>
    <row r="285" spans="43:67" ht="15">
      <c r="AQ285" t="s">
        <v>1266</v>
      </c>
      <c r="BO285" s="5" t="s">
        <v>791</v>
      </c>
    </row>
    <row r="286" spans="43:67" ht="15">
      <c r="AQ286" t="s">
        <v>1267</v>
      </c>
      <c r="BO286" s="5" t="s">
        <v>792</v>
      </c>
    </row>
    <row r="287" spans="43:67" ht="15">
      <c r="AQ287" t="s">
        <v>1268</v>
      </c>
      <c r="BO287" s="5" t="s">
        <v>793</v>
      </c>
    </row>
    <row r="288" spans="43:67" ht="15">
      <c r="AQ288" t="s">
        <v>1269</v>
      </c>
      <c r="BO288" s="5" t="s">
        <v>794</v>
      </c>
    </row>
    <row r="289" spans="43:67" ht="15">
      <c r="AQ289" t="s">
        <v>1270</v>
      </c>
      <c r="BO289" s="5" t="s">
        <v>795</v>
      </c>
    </row>
    <row r="290" spans="43:67" ht="15">
      <c r="AQ290" t="s">
        <v>1271</v>
      </c>
      <c r="BO290" s="5" t="s">
        <v>796</v>
      </c>
    </row>
    <row r="291" spans="43:67" ht="15">
      <c r="AQ291" t="s">
        <v>1272</v>
      </c>
      <c r="BO291" s="5" t="s">
        <v>797</v>
      </c>
    </row>
    <row r="292" spans="43:67" ht="15">
      <c r="AQ292" t="s">
        <v>1273</v>
      </c>
      <c r="BO292" s="5" t="s">
        <v>798</v>
      </c>
    </row>
    <row r="293" spans="43:67" ht="15">
      <c r="AQ293" t="s">
        <v>1274</v>
      </c>
      <c r="BO293" s="5" t="s">
        <v>799</v>
      </c>
    </row>
    <row r="294" spans="43:67" ht="15">
      <c r="AQ294" t="s">
        <v>1275</v>
      </c>
      <c r="BO294" s="5" t="s">
        <v>800</v>
      </c>
    </row>
    <row r="295" spans="43:67" ht="15">
      <c r="AQ295" t="s">
        <v>1276</v>
      </c>
      <c r="BO295" s="5" t="s">
        <v>801</v>
      </c>
    </row>
    <row r="296" spans="43:67" ht="15">
      <c r="AQ296" t="s">
        <v>1277</v>
      </c>
      <c r="BO296" s="5" t="s">
        <v>802</v>
      </c>
    </row>
    <row r="297" spans="43:67" ht="15">
      <c r="AQ297" t="s">
        <v>1278</v>
      </c>
      <c r="BO297" s="5" t="s">
        <v>803</v>
      </c>
    </row>
    <row r="298" spans="43:67" ht="15">
      <c r="AQ298" t="s">
        <v>1279</v>
      </c>
      <c r="BO298" s="5" t="s">
        <v>804</v>
      </c>
    </row>
    <row r="299" spans="43:67" ht="15">
      <c r="AQ299" t="s">
        <v>1280</v>
      </c>
      <c r="BO299" s="5" t="s">
        <v>805</v>
      </c>
    </row>
    <row r="300" spans="43:67" ht="15">
      <c r="AQ300" t="s">
        <v>1281</v>
      </c>
      <c r="BO300" s="5" t="s">
        <v>806</v>
      </c>
    </row>
    <row r="301" spans="43:67" ht="15">
      <c r="AQ301" t="s">
        <v>1282</v>
      </c>
      <c r="BO301" s="5" t="s">
        <v>807</v>
      </c>
    </row>
    <row r="302" spans="43:67" ht="15">
      <c r="AQ302" t="s">
        <v>1283</v>
      </c>
      <c r="BO302" s="5" t="s">
        <v>808</v>
      </c>
    </row>
    <row r="303" spans="43:67" ht="15">
      <c r="AQ303" t="s">
        <v>1284</v>
      </c>
      <c r="BO303" s="5" t="s">
        <v>809</v>
      </c>
    </row>
    <row r="304" spans="43:67" ht="15">
      <c r="AQ304" t="s">
        <v>1285</v>
      </c>
      <c r="BO304" s="5" t="s">
        <v>810</v>
      </c>
    </row>
    <row r="305" spans="43:67" ht="15">
      <c r="AQ305" t="s">
        <v>1286</v>
      </c>
      <c r="BO305" s="5" t="s">
        <v>811</v>
      </c>
    </row>
    <row r="306" spans="43:67" ht="15">
      <c r="AQ306" t="s">
        <v>1287</v>
      </c>
      <c r="BO306" s="5" t="s">
        <v>812</v>
      </c>
    </row>
    <row r="307" spans="43:67" ht="15">
      <c r="AQ307" t="s">
        <v>1288</v>
      </c>
      <c r="BO307" s="5" t="s">
        <v>813</v>
      </c>
    </row>
    <row r="308" spans="43:67" ht="15">
      <c r="AQ308" t="s">
        <v>1289</v>
      </c>
      <c r="BO308" s="5" t="s">
        <v>814</v>
      </c>
    </row>
    <row r="309" spans="43:67" ht="15">
      <c r="AQ309" t="s">
        <v>1290</v>
      </c>
      <c r="BO309" s="5" t="s">
        <v>815</v>
      </c>
    </row>
    <row r="310" spans="43:67" ht="15">
      <c r="AQ310" t="s">
        <v>1291</v>
      </c>
      <c r="BO310" s="5" t="s">
        <v>816</v>
      </c>
    </row>
    <row r="311" spans="43:67" ht="15">
      <c r="AQ311" t="s">
        <v>1292</v>
      </c>
      <c r="BO311" s="5" t="s">
        <v>817</v>
      </c>
    </row>
    <row r="312" spans="43:67" ht="15">
      <c r="AQ312" t="s">
        <v>1293</v>
      </c>
      <c r="BO312" s="5" t="s">
        <v>818</v>
      </c>
    </row>
    <row r="313" spans="43:67" ht="15">
      <c r="AQ313" t="s">
        <v>1294</v>
      </c>
      <c r="BO313" s="5" t="s">
        <v>819</v>
      </c>
    </row>
    <row r="314" spans="43:67" ht="15">
      <c r="AQ314" t="s">
        <v>1295</v>
      </c>
      <c r="BO314" s="5" t="s">
        <v>820</v>
      </c>
    </row>
    <row r="315" spans="43:67" ht="15">
      <c r="AQ315" t="s">
        <v>1296</v>
      </c>
      <c r="BO315" s="5" t="s">
        <v>821</v>
      </c>
    </row>
    <row r="316" spans="43:67" ht="15">
      <c r="AQ316" t="s">
        <v>1297</v>
      </c>
      <c r="BO316" s="5" t="s">
        <v>822</v>
      </c>
    </row>
    <row r="317" spans="43:67" ht="15">
      <c r="AQ317" t="s">
        <v>1298</v>
      </c>
      <c r="BO317" s="5" t="s">
        <v>823</v>
      </c>
    </row>
    <row r="318" spans="43:67" ht="15">
      <c r="AQ318" t="s">
        <v>1299</v>
      </c>
      <c r="BO318" s="5" t="s">
        <v>824</v>
      </c>
    </row>
    <row r="319" spans="43:67" ht="15">
      <c r="AQ319" t="s">
        <v>1300</v>
      </c>
      <c r="BO319" s="5" t="s">
        <v>825</v>
      </c>
    </row>
    <row r="320" spans="43:67" ht="15">
      <c r="AQ320" t="s">
        <v>1301</v>
      </c>
      <c r="BO320" s="5" t="s">
        <v>826</v>
      </c>
    </row>
    <row r="321" spans="43:67" ht="15">
      <c r="AQ321" t="s">
        <v>1302</v>
      </c>
      <c r="BO321" s="5" t="s">
        <v>827</v>
      </c>
    </row>
    <row r="322" spans="43:67" ht="15">
      <c r="AQ322" t="s">
        <v>1303</v>
      </c>
      <c r="BO322" s="5" t="s">
        <v>828</v>
      </c>
    </row>
    <row r="323" spans="43:67" ht="15">
      <c r="AQ323" t="s">
        <v>1304</v>
      </c>
      <c r="BO323" s="5" t="s">
        <v>829</v>
      </c>
    </row>
    <row r="324" spans="43:67" ht="15">
      <c r="AQ324" t="s">
        <v>1305</v>
      </c>
      <c r="BO324" s="5" t="s">
        <v>830</v>
      </c>
    </row>
    <row r="325" spans="43:67" ht="15">
      <c r="AQ325" t="s">
        <v>1306</v>
      </c>
      <c r="BO325" s="5" t="s">
        <v>831</v>
      </c>
    </row>
    <row r="326" spans="43:67" ht="15">
      <c r="AQ326" t="s">
        <v>1307</v>
      </c>
      <c r="BO326" s="5" t="s">
        <v>832</v>
      </c>
    </row>
    <row r="327" spans="43:67" ht="15">
      <c r="AQ327" t="s">
        <v>1308</v>
      </c>
      <c r="BO327" s="5" t="s">
        <v>833</v>
      </c>
    </row>
    <row r="328" spans="43:67" ht="15">
      <c r="AQ328" t="s">
        <v>1309</v>
      </c>
      <c r="BO328" s="5" t="s">
        <v>834</v>
      </c>
    </row>
    <row r="329" spans="43:67" ht="15">
      <c r="AQ329" t="s">
        <v>1310</v>
      </c>
      <c r="BO329" s="5" t="s">
        <v>835</v>
      </c>
    </row>
    <row r="330" spans="43:67" ht="15">
      <c r="AQ330" t="s">
        <v>1311</v>
      </c>
      <c r="BO330" s="5" t="s">
        <v>836</v>
      </c>
    </row>
    <row r="331" spans="43:67" ht="15">
      <c r="AQ331" t="s">
        <v>1312</v>
      </c>
      <c r="BO331" s="5" t="s">
        <v>837</v>
      </c>
    </row>
    <row r="332" spans="43:67" ht="15">
      <c r="AQ332" t="s">
        <v>1313</v>
      </c>
      <c r="BO332" s="5" t="s">
        <v>838</v>
      </c>
    </row>
    <row r="333" spans="43:67" ht="15">
      <c r="AQ333" t="s">
        <v>1314</v>
      </c>
      <c r="BO333" s="5" t="s">
        <v>839</v>
      </c>
    </row>
    <row r="334" spans="43:67" ht="15">
      <c r="AQ334" t="s">
        <v>1315</v>
      </c>
      <c r="BO334" s="5" t="s">
        <v>840</v>
      </c>
    </row>
    <row r="335" spans="43:67" ht="15">
      <c r="AQ335" t="s">
        <v>1316</v>
      </c>
      <c r="BO335" s="5" t="s">
        <v>841</v>
      </c>
    </row>
    <row r="336" spans="43:67" ht="15">
      <c r="AQ336" t="s">
        <v>1317</v>
      </c>
      <c r="BO336" s="5" t="s">
        <v>842</v>
      </c>
    </row>
    <row r="337" spans="43:67" ht="15">
      <c r="AQ337" t="s">
        <v>1318</v>
      </c>
      <c r="BO337" s="5" t="s">
        <v>843</v>
      </c>
    </row>
    <row r="338" spans="43:67" ht="15">
      <c r="AQ338" t="s">
        <v>1319</v>
      </c>
      <c r="BO338" s="5" t="s">
        <v>844</v>
      </c>
    </row>
    <row r="339" spans="43:67" ht="15">
      <c r="AQ339" t="s">
        <v>1320</v>
      </c>
      <c r="BO339" s="5" t="s">
        <v>845</v>
      </c>
    </row>
    <row r="340" spans="43:67" ht="15">
      <c r="AQ340" t="s">
        <v>1321</v>
      </c>
      <c r="BO340" s="5" t="s">
        <v>846</v>
      </c>
    </row>
    <row r="341" spans="43:67" ht="15">
      <c r="AQ341" t="s">
        <v>1322</v>
      </c>
      <c r="BO341" s="5" t="s">
        <v>847</v>
      </c>
    </row>
    <row r="342" spans="43:67" ht="15">
      <c r="AQ342" t="s">
        <v>1323</v>
      </c>
      <c r="BO342" s="5" t="s">
        <v>848</v>
      </c>
    </row>
    <row r="343" spans="43:67" ht="15">
      <c r="AQ343" t="s">
        <v>1324</v>
      </c>
      <c r="BO343" s="5" t="s">
        <v>849</v>
      </c>
    </row>
    <row r="344" spans="43:67" ht="15">
      <c r="AQ344" t="s">
        <v>1325</v>
      </c>
      <c r="BO344" s="5" t="s">
        <v>869</v>
      </c>
    </row>
    <row r="345" spans="43:67" ht="15">
      <c r="AQ345" t="s">
        <v>1326</v>
      </c>
      <c r="BO345" s="5" t="s">
        <v>870</v>
      </c>
    </row>
    <row r="346" spans="43:67" ht="15">
      <c r="AQ346" t="s">
        <v>1327</v>
      </c>
      <c r="BO346" s="5" t="s">
        <v>871</v>
      </c>
    </row>
    <row r="347" spans="43:67" ht="15">
      <c r="AQ347" t="s">
        <v>1328</v>
      </c>
      <c r="BO347" s="5" t="s">
        <v>872</v>
      </c>
    </row>
    <row r="348" spans="43:67" ht="15">
      <c r="AQ348" t="s">
        <v>1329</v>
      </c>
      <c r="BO348" s="5" t="s">
        <v>873</v>
      </c>
    </row>
    <row r="349" spans="43:67" ht="15">
      <c r="AQ349" t="s">
        <v>1330</v>
      </c>
      <c r="BO349" s="5" t="s">
        <v>874</v>
      </c>
    </row>
    <row r="350" spans="43:67" ht="15">
      <c r="AQ350" t="s">
        <v>1331</v>
      </c>
      <c r="BO350" s="5" t="s">
        <v>875</v>
      </c>
    </row>
    <row r="351" spans="43:67" ht="15">
      <c r="AQ351" t="s">
        <v>1332</v>
      </c>
      <c r="BO351" s="5" t="s">
        <v>876</v>
      </c>
    </row>
    <row r="352" spans="43:67" ht="15">
      <c r="AQ352" t="s">
        <v>1333</v>
      </c>
      <c r="BO352" s="5" t="s">
        <v>877</v>
      </c>
    </row>
    <row r="353" spans="43:67" ht="15">
      <c r="AQ353" t="s">
        <v>1334</v>
      </c>
      <c r="BO353" s="5" t="s">
        <v>878</v>
      </c>
    </row>
    <row r="354" spans="43:67" ht="15">
      <c r="AQ354" t="s">
        <v>1335</v>
      </c>
      <c r="BO354" s="5" t="s">
        <v>879</v>
      </c>
    </row>
    <row r="355" spans="43:67" ht="15">
      <c r="AQ355" t="s">
        <v>1336</v>
      </c>
      <c r="BO355" s="5" t="s">
        <v>880</v>
      </c>
    </row>
    <row r="356" spans="43:67" ht="15">
      <c r="AQ356" t="s">
        <v>1337</v>
      </c>
      <c r="BO356" s="5" t="s">
        <v>881</v>
      </c>
    </row>
    <row r="357" spans="43:67" ht="15">
      <c r="AQ357" t="s">
        <v>1338</v>
      </c>
      <c r="BO357" s="5" t="s">
        <v>882</v>
      </c>
    </row>
    <row r="358" spans="43:67" ht="15">
      <c r="AQ358" t="s">
        <v>1339</v>
      </c>
      <c r="BO358" s="5" t="s">
        <v>883</v>
      </c>
    </row>
    <row r="359" spans="43:67" ht="15">
      <c r="AQ359" t="s">
        <v>1340</v>
      </c>
      <c r="BO359" s="5" t="s">
        <v>884</v>
      </c>
    </row>
    <row r="360" spans="43:67" ht="15">
      <c r="AQ360" t="s">
        <v>1341</v>
      </c>
      <c r="BO360" s="5" t="s">
        <v>885</v>
      </c>
    </row>
    <row r="361" spans="43:67" ht="15">
      <c r="AQ361" t="s">
        <v>1342</v>
      </c>
      <c r="BO361" s="5" t="s">
        <v>886</v>
      </c>
    </row>
    <row r="362" spans="43:67" ht="15">
      <c r="AQ362" t="s">
        <v>1343</v>
      </c>
      <c r="BO362" s="7" t="s">
        <v>887</v>
      </c>
    </row>
    <row r="363" spans="43:67" ht="15">
      <c r="AQ363" t="s">
        <v>1344</v>
      </c>
      <c r="BO363" s="5" t="s">
        <v>888</v>
      </c>
    </row>
    <row r="364" spans="43:67" ht="15">
      <c r="AQ364" t="s">
        <v>1345</v>
      </c>
      <c r="BO364" s="5" t="s">
        <v>889</v>
      </c>
    </row>
    <row r="365" spans="43:67" ht="15">
      <c r="AQ365" t="s">
        <v>1346</v>
      </c>
      <c r="BO365" s="5" t="s">
        <v>890</v>
      </c>
    </row>
    <row r="366" spans="43:67" ht="15">
      <c r="AQ366" t="s">
        <v>1347</v>
      </c>
      <c r="BO366" s="5" t="s">
        <v>891</v>
      </c>
    </row>
    <row r="367" spans="43:67" ht="15">
      <c r="AQ367" t="s">
        <v>1348</v>
      </c>
      <c r="BO367" s="5" t="s">
        <v>892</v>
      </c>
    </row>
    <row r="368" spans="43:67" ht="15">
      <c r="AQ368" t="s">
        <v>1349</v>
      </c>
      <c r="BO368" s="5" t="s">
        <v>893</v>
      </c>
    </row>
    <row r="369" spans="43:67" ht="15">
      <c r="AQ369" t="s">
        <v>1350</v>
      </c>
      <c r="BO369" s="5" t="s">
        <v>894</v>
      </c>
    </row>
    <row r="370" spans="43:67" ht="15">
      <c r="AQ370" t="s">
        <v>1351</v>
      </c>
      <c r="BO370" s="5" t="s">
        <v>895</v>
      </c>
    </row>
    <row r="371" spans="43:67" ht="15">
      <c r="AQ371" t="s">
        <v>1352</v>
      </c>
      <c r="BO371" s="5" t="s">
        <v>896</v>
      </c>
    </row>
    <row r="372" spans="43:67" ht="15">
      <c r="AQ372" t="s">
        <v>1353</v>
      </c>
      <c r="BO372" s="5" t="s">
        <v>897</v>
      </c>
    </row>
    <row r="373" spans="43:67" ht="15">
      <c r="AQ373" t="s">
        <v>1354</v>
      </c>
      <c r="BO373" s="5" t="s">
        <v>898</v>
      </c>
    </row>
    <row r="374" spans="43:67" ht="15">
      <c r="AQ374" t="s">
        <v>1355</v>
      </c>
      <c r="BO374" s="5" t="s">
        <v>899</v>
      </c>
    </row>
    <row r="375" spans="43:67" ht="15">
      <c r="AQ375" t="s">
        <v>1356</v>
      </c>
      <c r="BO375" s="5" t="s">
        <v>900</v>
      </c>
    </row>
    <row r="376" spans="43:67" ht="15">
      <c r="AQ376" t="s">
        <v>1357</v>
      </c>
      <c r="BO376" s="5" t="s">
        <v>901</v>
      </c>
    </row>
    <row r="377" spans="43:67" ht="15">
      <c r="AQ377" t="s">
        <v>1358</v>
      </c>
      <c r="BO377" s="5" t="s">
        <v>902</v>
      </c>
    </row>
    <row r="378" spans="43:67" ht="15">
      <c r="AQ378" t="s">
        <v>1359</v>
      </c>
      <c r="BO378" s="5" t="s">
        <v>903</v>
      </c>
    </row>
    <row r="379" spans="43:67" ht="15">
      <c r="AQ379" t="s">
        <v>1360</v>
      </c>
      <c r="BO379" s="5" t="s">
        <v>904</v>
      </c>
    </row>
    <row r="380" spans="43:67" ht="15">
      <c r="AQ380" t="s">
        <v>1361</v>
      </c>
      <c r="BO380" s="5" t="s">
        <v>905</v>
      </c>
    </row>
    <row r="381" spans="43:67" ht="15">
      <c r="AQ381" t="s">
        <v>1362</v>
      </c>
      <c r="BO381" s="5" t="s">
        <v>906</v>
      </c>
    </row>
    <row r="382" spans="43:67" ht="15">
      <c r="AQ382" t="s">
        <v>1363</v>
      </c>
      <c r="BO382" s="5" t="s">
        <v>907</v>
      </c>
    </row>
    <row r="383" spans="43:67" ht="15">
      <c r="AQ383" t="s">
        <v>1364</v>
      </c>
      <c r="BO383" s="5" t="s">
        <v>908</v>
      </c>
    </row>
    <row r="384" spans="43:67" ht="15">
      <c r="AQ384" t="s">
        <v>1365</v>
      </c>
      <c r="BO384" s="5" t="s">
        <v>909</v>
      </c>
    </row>
    <row r="385" spans="43:67" ht="15">
      <c r="AQ385" t="s">
        <v>1366</v>
      </c>
      <c r="BO385" s="5" t="s">
        <v>910</v>
      </c>
    </row>
    <row r="386" spans="43:67" ht="15">
      <c r="AQ386" t="s">
        <v>1367</v>
      </c>
      <c r="BO386" s="5" t="s">
        <v>911</v>
      </c>
    </row>
    <row r="387" spans="43:67" ht="15">
      <c r="AQ387" t="s">
        <v>1368</v>
      </c>
      <c r="BO387" s="5" t="s">
        <v>912</v>
      </c>
    </row>
    <row r="388" spans="43:67" ht="15">
      <c r="AQ388" t="s">
        <v>1369</v>
      </c>
      <c r="BO388" s="5" t="s">
        <v>913</v>
      </c>
    </row>
    <row r="389" spans="43:67" ht="15">
      <c r="AQ389" t="s">
        <v>1370</v>
      </c>
      <c r="BO389" s="5" t="s">
        <v>914</v>
      </c>
    </row>
    <row r="390" spans="43:67" ht="15">
      <c r="AQ390" t="s">
        <v>1371</v>
      </c>
      <c r="BO390" s="5" t="s">
        <v>915</v>
      </c>
    </row>
    <row r="391" spans="43:67" ht="15">
      <c r="AQ391" t="s">
        <v>1372</v>
      </c>
      <c r="BO391" s="5" t="s">
        <v>382</v>
      </c>
    </row>
    <row r="392" spans="43:67" ht="15">
      <c r="AQ392" t="s">
        <v>1373</v>
      </c>
      <c r="BO392" s="5" t="s">
        <v>916</v>
      </c>
    </row>
    <row r="393" spans="43:67" ht="15">
      <c r="AQ393" t="s">
        <v>1374</v>
      </c>
      <c r="BO393" s="5" t="s">
        <v>917</v>
      </c>
    </row>
    <row r="394" spans="43:67" ht="15">
      <c r="AQ394" t="s">
        <v>1375</v>
      </c>
      <c r="BO394" s="5" t="s">
        <v>918</v>
      </c>
    </row>
    <row r="395" spans="43:67" ht="15">
      <c r="AQ395" t="s">
        <v>1376</v>
      </c>
      <c r="BO395" s="5" t="s">
        <v>919</v>
      </c>
    </row>
    <row r="396" spans="43:67" ht="15">
      <c r="AQ396" t="s">
        <v>1377</v>
      </c>
      <c r="BO396" s="5" t="s">
        <v>920</v>
      </c>
    </row>
    <row r="397" spans="43:67" ht="15">
      <c r="AQ397" t="s">
        <v>1378</v>
      </c>
      <c r="BO397" s="5" t="s">
        <v>921</v>
      </c>
    </row>
    <row r="398" spans="43:67" ht="15">
      <c r="AQ398" t="s">
        <v>1379</v>
      </c>
      <c r="BO398" s="5" t="s">
        <v>922</v>
      </c>
    </row>
    <row r="399" spans="43:67" ht="15">
      <c r="AQ399" t="s">
        <v>1380</v>
      </c>
      <c r="BO399" s="5" t="s">
        <v>923</v>
      </c>
    </row>
    <row r="400" spans="43:67" ht="15">
      <c r="AQ400" t="s">
        <v>1381</v>
      </c>
      <c r="BO400" s="5" t="s">
        <v>924</v>
      </c>
    </row>
    <row r="401" spans="43:67" ht="15">
      <c r="AQ401" t="s">
        <v>1382</v>
      </c>
      <c r="BO401" s="5" t="s">
        <v>925</v>
      </c>
    </row>
    <row r="402" spans="43:67" ht="15">
      <c r="AQ402" t="s">
        <v>1383</v>
      </c>
      <c r="BO402" s="5" t="s">
        <v>926</v>
      </c>
    </row>
    <row r="403" spans="43:67" ht="15">
      <c r="AQ403" t="s">
        <v>1384</v>
      </c>
      <c r="BO403" s="5" t="s">
        <v>927</v>
      </c>
    </row>
    <row r="404" spans="43:67" ht="15">
      <c r="AQ404" t="s">
        <v>1385</v>
      </c>
      <c r="BO404" s="5" t="s">
        <v>928</v>
      </c>
    </row>
    <row r="405" spans="43:67" ht="15">
      <c r="AQ405" t="s">
        <v>1386</v>
      </c>
      <c r="BO405" s="5" t="s">
        <v>929</v>
      </c>
    </row>
    <row r="406" spans="43:67" ht="15">
      <c r="AQ406" t="s">
        <v>1387</v>
      </c>
      <c r="BO406" s="5" t="s">
        <v>930</v>
      </c>
    </row>
    <row r="407" spans="43:67" ht="15">
      <c r="AQ407" t="s">
        <v>1388</v>
      </c>
      <c r="BO407" s="5" t="s">
        <v>931</v>
      </c>
    </row>
    <row r="408" spans="43:67" ht="15">
      <c r="AQ408" t="s">
        <v>1389</v>
      </c>
      <c r="BO408" s="5" t="s">
        <v>932</v>
      </c>
    </row>
    <row r="409" spans="43:67" ht="15">
      <c r="AQ409" t="s">
        <v>1390</v>
      </c>
      <c r="BO409" s="5" t="s">
        <v>933</v>
      </c>
    </row>
    <row r="410" spans="43:67" ht="15">
      <c r="AQ410" t="s">
        <v>1391</v>
      </c>
      <c r="BO410" s="5" t="s">
        <v>934</v>
      </c>
    </row>
    <row r="411" spans="43:67" ht="15">
      <c r="AQ411" t="s">
        <v>1392</v>
      </c>
      <c r="BO411" s="5" t="s">
        <v>935</v>
      </c>
    </row>
    <row r="412" spans="43:67" ht="15">
      <c r="AQ412" t="s">
        <v>1393</v>
      </c>
      <c r="BO412" s="5" t="s">
        <v>936</v>
      </c>
    </row>
    <row r="413" spans="43:67" ht="15">
      <c r="AQ413" t="s">
        <v>1394</v>
      </c>
      <c r="BO413" s="5" t="s">
        <v>937</v>
      </c>
    </row>
    <row r="414" spans="43:67" ht="15">
      <c r="AQ414" t="s">
        <v>1395</v>
      </c>
      <c r="BO414" s="5" t="s">
        <v>938</v>
      </c>
    </row>
    <row r="415" spans="43:67" ht="15">
      <c r="AQ415" t="s">
        <v>1396</v>
      </c>
      <c r="BO415" s="5" t="s">
        <v>939</v>
      </c>
    </row>
    <row r="416" spans="43:67" ht="15">
      <c r="AQ416" t="s">
        <v>1397</v>
      </c>
      <c r="BO416" s="5" t="s">
        <v>940</v>
      </c>
    </row>
    <row r="417" spans="43:67" ht="15">
      <c r="AQ417" t="s">
        <v>1398</v>
      </c>
      <c r="BO417" s="5" t="s">
        <v>941</v>
      </c>
    </row>
    <row r="418" spans="43:67" ht="15">
      <c r="AQ418" t="s">
        <v>1399</v>
      </c>
      <c r="BO418" s="5" t="s">
        <v>942</v>
      </c>
    </row>
    <row r="419" spans="43:67" ht="15">
      <c r="AQ419" t="s">
        <v>1400</v>
      </c>
      <c r="BO419" s="5" t="s">
        <v>943</v>
      </c>
    </row>
    <row r="420" spans="43:67" ht="15">
      <c r="AQ420" t="s">
        <v>1401</v>
      </c>
      <c r="BO420" s="5" t="s">
        <v>944</v>
      </c>
    </row>
    <row r="421" spans="43:67" ht="15">
      <c r="AQ421" t="s">
        <v>1402</v>
      </c>
      <c r="BO421" s="5" t="s">
        <v>945</v>
      </c>
    </row>
    <row r="422" spans="43:67" ht="15">
      <c r="AQ422" t="s">
        <v>1403</v>
      </c>
      <c r="BO422" s="5" t="s">
        <v>946</v>
      </c>
    </row>
    <row r="423" spans="43:67" ht="15">
      <c r="AQ423" t="s">
        <v>1404</v>
      </c>
      <c r="BO423" s="5" t="s">
        <v>947</v>
      </c>
    </row>
    <row r="424" spans="43:67" ht="15">
      <c r="AQ424" t="s">
        <v>1405</v>
      </c>
      <c r="BO424" s="5" t="s">
        <v>948</v>
      </c>
    </row>
    <row r="425" spans="43:67" ht="15">
      <c r="AQ425" t="s">
        <v>1406</v>
      </c>
      <c r="BO425" s="5" t="s">
        <v>949</v>
      </c>
    </row>
    <row r="426" spans="43:67" ht="15">
      <c r="AQ426" t="s">
        <v>1407</v>
      </c>
      <c r="BO426" s="5" t="s">
        <v>950</v>
      </c>
    </row>
    <row r="427" spans="43:67" ht="15">
      <c r="AQ427" t="s">
        <v>1408</v>
      </c>
      <c r="BO427" s="5" t="s">
        <v>951</v>
      </c>
    </row>
    <row r="428" spans="43:67" ht="15">
      <c r="AQ428" t="s">
        <v>1409</v>
      </c>
      <c r="BO428" s="5" t="s">
        <v>952</v>
      </c>
    </row>
    <row r="429" spans="43:67" ht="15">
      <c r="AQ429" t="s">
        <v>1410</v>
      </c>
      <c r="BO429" s="5" t="s">
        <v>953</v>
      </c>
    </row>
    <row r="430" spans="43:67" ht="15">
      <c r="AQ430" t="s">
        <v>1411</v>
      </c>
      <c r="BO430" s="5" t="s">
        <v>954</v>
      </c>
    </row>
    <row r="431" spans="43:67" ht="15">
      <c r="AQ431" t="s">
        <v>1412</v>
      </c>
      <c r="BO431" s="5" t="s">
        <v>955</v>
      </c>
    </row>
    <row r="432" spans="43:67" ht="15">
      <c r="AQ432" t="s">
        <v>1413</v>
      </c>
      <c r="BO432" s="5" t="s">
        <v>956</v>
      </c>
    </row>
    <row r="433" spans="43:67" ht="15">
      <c r="AQ433" t="s">
        <v>1414</v>
      </c>
      <c r="BO433" s="5" t="s">
        <v>957</v>
      </c>
    </row>
    <row r="434" spans="43:67" ht="15">
      <c r="AQ434" t="s">
        <v>1415</v>
      </c>
      <c r="BO434" s="5" t="s">
        <v>958</v>
      </c>
    </row>
    <row r="435" spans="43:67" ht="15">
      <c r="AQ435" t="s">
        <v>1416</v>
      </c>
      <c r="BO435" s="5" t="s">
        <v>959</v>
      </c>
    </row>
    <row r="436" spans="43:67" ht="15">
      <c r="AQ436" t="s">
        <v>1417</v>
      </c>
      <c r="BO436" s="5" t="s">
        <v>960</v>
      </c>
    </row>
    <row r="437" spans="43:67" ht="15">
      <c r="AQ437" t="s">
        <v>1418</v>
      </c>
      <c r="BO437" s="5" t="s">
        <v>961</v>
      </c>
    </row>
    <row r="438" spans="43:67" ht="15">
      <c r="AQ438" t="s">
        <v>1419</v>
      </c>
      <c r="BO438" s="5" t="s">
        <v>962</v>
      </c>
    </row>
    <row r="439" spans="43:67" ht="15">
      <c r="AQ439" t="s">
        <v>1420</v>
      </c>
      <c r="BO439" s="5" t="s">
        <v>963</v>
      </c>
    </row>
    <row r="440" spans="43:67" ht="15">
      <c r="AQ440" t="s">
        <v>1421</v>
      </c>
      <c r="BO440" s="5" t="s">
        <v>964</v>
      </c>
    </row>
    <row r="441" spans="43:67" ht="15">
      <c r="AQ441" t="s">
        <v>1422</v>
      </c>
      <c r="BO441" s="5" t="s">
        <v>965</v>
      </c>
    </row>
    <row r="442" spans="43:67" ht="15">
      <c r="AQ442" t="s">
        <v>1423</v>
      </c>
      <c r="BO442" s="5" t="s">
        <v>966</v>
      </c>
    </row>
    <row r="443" spans="43:67" ht="15">
      <c r="AQ443" t="s">
        <v>1424</v>
      </c>
      <c r="BO443" s="5" t="s">
        <v>967</v>
      </c>
    </row>
    <row r="444" spans="43:67" ht="15">
      <c r="AQ444" t="s">
        <v>1425</v>
      </c>
      <c r="BO444" s="5" t="s">
        <v>968</v>
      </c>
    </row>
    <row r="445" spans="43:67" ht="15">
      <c r="AQ445" t="s">
        <v>1426</v>
      </c>
      <c r="BO445" s="5" t="s">
        <v>969</v>
      </c>
    </row>
    <row r="446" spans="43:67" ht="15">
      <c r="AQ446" t="s">
        <v>1427</v>
      </c>
      <c r="BO446" s="5" t="s">
        <v>970</v>
      </c>
    </row>
    <row r="447" spans="43:67" ht="15">
      <c r="AQ447" t="s">
        <v>1428</v>
      </c>
      <c r="BO447" s="5" t="s">
        <v>270</v>
      </c>
    </row>
    <row r="448" spans="43:67" ht="15">
      <c r="AQ448" t="s">
        <v>1429</v>
      </c>
      <c r="BO448" s="5" t="s">
        <v>313</v>
      </c>
    </row>
    <row r="449" spans="43:67" ht="15">
      <c r="AQ449" t="s">
        <v>1430</v>
      </c>
      <c r="BO449" s="5" t="s">
        <v>971</v>
      </c>
    </row>
    <row r="450" spans="43:67" ht="15">
      <c r="AQ450" t="s">
        <v>1431</v>
      </c>
      <c r="BO450" s="5" t="s">
        <v>303</v>
      </c>
    </row>
    <row r="451" spans="43:67" ht="15">
      <c r="AQ451" t="s">
        <v>1432</v>
      </c>
      <c r="BO451" s="5" t="s">
        <v>972</v>
      </c>
    </row>
    <row r="452" spans="43:67" ht="15">
      <c r="AQ452" t="s">
        <v>1433</v>
      </c>
      <c r="BO452" s="5" t="s">
        <v>308</v>
      </c>
    </row>
    <row r="453" spans="43:67" ht="15">
      <c r="AQ453" t="s">
        <v>1434</v>
      </c>
      <c r="BO453" s="5" t="s">
        <v>441</v>
      </c>
    </row>
    <row r="454" spans="43:67" ht="15">
      <c r="AQ454" t="s">
        <v>1435</v>
      </c>
      <c r="BO454" s="5" t="s">
        <v>973</v>
      </c>
    </row>
    <row r="455" spans="43:67" ht="15">
      <c r="AQ455" t="s">
        <v>1436</v>
      </c>
      <c r="BO455" s="5" t="s">
        <v>974</v>
      </c>
    </row>
    <row r="456" spans="43:67" ht="15">
      <c r="AQ456" t="s">
        <v>1437</v>
      </c>
      <c r="BO456" s="5" t="s">
        <v>975</v>
      </c>
    </row>
    <row r="457" spans="43:67" ht="15">
      <c r="AQ457" t="s">
        <v>1438</v>
      </c>
      <c r="BO457" s="5" t="s">
        <v>976</v>
      </c>
    </row>
    <row r="458" spans="43:67" ht="15">
      <c r="AQ458" t="s">
        <v>1439</v>
      </c>
      <c r="BO458" s="5" t="s">
        <v>977</v>
      </c>
    </row>
    <row r="459" spans="43:67" ht="15">
      <c r="AQ459" t="s">
        <v>1440</v>
      </c>
      <c r="BO459" s="5" t="s">
        <v>978</v>
      </c>
    </row>
    <row r="460" spans="43:67" ht="15">
      <c r="AQ460" t="s">
        <v>1441</v>
      </c>
      <c r="BO460" s="5" t="s">
        <v>979</v>
      </c>
    </row>
    <row r="461" spans="43:67" ht="15">
      <c r="AQ461" t="s">
        <v>1442</v>
      </c>
      <c r="BO461" s="5" t="s">
        <v>980</v>
      </c>
    </row>
    <row r="462" spans="43:67" ht="15">
      <c r="AQ462" t="s">
        <v>1443</v>
      </c>
      <c r="BO462" s="5" t="s">
        <v>981</v>
      </c>
    </row>
    <row r="463" spans="43:67" ht="15">
      <c r="AQ463" t="s">
        <v>1444</v>
      </c>
      <c r="BO463" s="5" t="s">
        <v>982</v>
      </c>
    </row>
    <row r="464" spans="43:67" ht="15">
      <c r="AQ464" t="s">
        <v>1445</v>
      </c>
      <c r="BO464" s="5" t="s">
        <v>983</v>
      </c>
    </row>
    <row r="465" spans="43:67" ht="15">
      <c r="AQ465" t="s">
        <v>1446</v>
      </c>
      <c r="BO465" s="5" t="s">
        <v>1654</v>
      </c>
    </row>
    <row r="466" spans="43:67" ht="15">
      <c r="AQ466" t="s">
        <v>1447</v>
      </c>
      <c r="BO466" s="5" t="s">
        <v>1655</v>
      </c>
    </row>
    <row r="467" spans="43:67" ht="15">
      <c r="AQ467" t="s">
        <v>1448</v>
      </c>
      <c r="BO467" s="5" t="s">
        <v>1656</v>
      </c>
    </row>
    <row r="468" spans="43:67" ht="15">
      <c r="AQ468" t="s">
        <v>1449</v>
      </c>
      <c r="BO468" s="5" t="s">
        <v>1657</v>
      </c>
    </row>
    <row r="469" spans="43:67" ht="15">
      <c r="AQ469" t="s">
        <v>1450</v>
      </c>
      <c r="BO469" s="5" t="s">
        <v>1658</v>
      </c>
    </row>
    <row r="470" spans="43:67" ht="15">
      <c r="AQ470" t="s">
        <v>1451</v>
      </c>
      <c r="BO470" s="5" t="s">
        <v>1659</v>
      </c>
    </row>
    <row r="471" spans="43:67" ht="15">
      <c r="AQ471" t="s">
        <v>1452</v>
      </c>
      <c r="BO471" s="5" t="s">
        <v>1660</v>
      </c>
    </row>
    <row r="472" spans="43:67" ht="15">
      <c r="AQ472" t="s">
        <v>1453</v>
      </c>
      <c r="BO472" s="5" t="s">
        <v>1661</v>
      </c>
    </row>
    <row r="473" spans="43:67" ht="15">
      <c r="AQ473" t="s">
        <v>1454</v>
      </c>
      <c r="BO473" s="5" t="s">
        <v>1662</v>
      </c>
    </row>
    <row r="474" spans="43:67" ht="15">
      <c r="AQ474" t="s">
        <v>1455</v>
      </c>
      <c r="BO474" s="5" t="s">
        <v>1663</v>
      </c>
    </row>
    <row r="475" spans="43:67" ht="15">
      <c r="AQ475" t="s">
        <v>1456</v>
      </c>
      <c r="BO475" s="5" t="s">
        <v>1664</v>
      </c>
    </row>
    <row r="476" spans="43:67" ht="15">
      <c r="AQ476" t="s">
        <v>1457</v>
      </c>
      <c r="BO476" s="5" t="s">
        <v>1665</v>
      </c>
    </row>
    <row r="477" spans="43:67" ht="15">
      <c r="AQ477" t="s">
        <v>1458</v>
      </c>
      <c r="BO477" s="5" t="s">
        <v>1666</v>
      </c>
    </row>
    <row r="478" spans="43:67" ht="15">
      <c r="AQ478" t="s">
        <v>1459</v>
      </c>
      <c r="BO478" s="5" t="s">
        <v>1667</v>
      </c>
    </row>
    <row r="479" spans="43:67" ht="15">
      <c r="AQ479" t="s">
        <v>1460</v>
      </c>
      <c r="BO479" s="5" t="s">
        <v>1668</v>
      </c>
    </row>
    <row r="480" spans="43:67" ht="15">
      <c r="AQ480" t="s">
        <v>1461</v>
      </c>
      <c r="BO480" s="5" t="s">
        <v>1669</v>
      </c>
    </row>
    <row r="481" spans="43:67" ht="15">
      <c r="AQ481" t="s">
        <v>1462</v>
      </c>
      <c r="BO481" s="5" t="s">
        <v>1670</v>
      </c>
    </row>
    <row r="482" spans="43:67" ht="15">
      <c r="AQ482" t="s">
        <v>1463</v>
      </c>
      <c r="BO482" s="5" t="s">
        <v>1671</v>
      </c>
    </row>
    <row r="483" spans="43:67" ht="15">
      <c r="AQ483" t="s">
        <v>1464</v>
      </c>
      <c r="BO483" s="5" t="s">
        <v>1672</v>
      </c>
    </row>
    <row r="484" spans="43:67" ht="15">
      <c r="AQ484" t="s">
        <v>1465</v>
      </c>
      <c r="BO484" s="5" t="s">
        <v>1673</v>
      </c>
    </row>
    <row r="485" spans="43:67" ht="15">
      <c r="AQ485" t="s">
        <v>1466</v>
      </c>
      <c r="BO485" s="5" t="s">
        <v>1674</v>
      </c>
    </row>
    <row r="486" spans="43:67" ht="15">
      <c r="AQ486" t="s">
        <v>1467</v>
      </c>
      <c r="BO486" s="5" t="s">
        <v>1675</v>
      </c>
    </row>
    <row r="487" spans="43:67" ht="15">
      <c r="AQ487" t="s">
        <v>1468</v>
      </c>
      <c r="BO487" s="5" t="s">
        <v>1676</v>
      </c>
    </row>
    <row r="488" spans="43:67" ht="15">
      <c r="AQ488" t="s">
        <v>1469</v>
      </c>
      <c r="BO488" s="5" t="s">
        <v>1719</v>
      </c>
    </row>
    <row r="489" spans="43:67" ht="15">
      <c r="AQ489" t="s">
        <v>1470</v>
      </c>
      <c r="BO489" s="5" t="s">
        <v>1720</v>
      </c>
    </row>
    <row r="490" spans="43:67" ht="15">
      <c r="AQ490" t="s">
        <v>1471</v>
      </c>
      <c r="BO490" s="5" t="s">
        <v>1721</v>
      </c>
    </row>
    <row r="491" spans="43:67" ht="15">
      <c r="AQ491" t="s">
        <v>1472</v>
      </c>
      <c r="BO491" s="5" t="s">
        <v>1722</v>
      </c>
    </row>
    <row r="492" spans="43:67" ht="15">
      <c r="AQ492" t="s">
        <v>1473</v>
      </c>
      <c r="BO492" s="5" t="s">
        <v>1723</v>
      </c>
    </row>
    <row r="493" spans="43:67" ht="15">
      <c r="AQ493" t="s">
        <v>1474</v>
      </c>
      <c r="BO493" s="5" t="s">
        <v>1724</v>
      </c>
    </row>
    <row r="494" spans="43:67" ht="15">
      <c r="AQ494" t="s">
        <v>1475</v>
      </c>
      <c r="BO494" s="5" t="s">
        <v>1725</v>
      </c>
    </row>
    <row r="495" spans="43:67" ht="15">
      <c r="AQ495" t="s">
        <v>1476</v>
      </c>
      <c r="BO495" s="5" t="s">
        <v>1726</v>
      </c>
    </row>
    <row r="496" spans="43:67" ht="15">
      <c r="AQ496" t="s">
        <v>1477</v>
      </c>
      <c r="BO496" s="5" t="s">
        <v>1727</v>
      </c>
    </row>
    <row r="497" spans="43:67" ht="15">
      <c r="AQ497" t="s">
        <v>1478</v>
      </c>
      <c r="BO497" s="5" t="s">
        <v>1728</v>
      </c>
    </row>
    <row r="498" spans="43:67" ht="15">
      <c r="AQ498" t="s">
        <v>1479</v>
      </c>
      <c r="BO498" s="5" t="s">
        <v>1729</v>
      </c>
    </row>
    <row r="499" spans="43:67" ht="15">
      <c r="AQ499" t="s">
        <v>1480</v>
      </c>
      <c r="BO499" s="5" t="s">
        <v>1730</v>
      </c>
    </row>
    <row r="500" spans="43:67" ht="15">
      <c r="AQ500" t="s">
        <v>1481</v>
      </c>
      <c r="BO500" s="5" t="s">
        <v>1731</v>
      </c>
    </row>
    <row r="501" spans="43:67" ht="15">
      <c r="AQ501" t="s">
        <v>1482</v>
      </c>
      <c r="BO501" s="5" t="s">
        <v>1732</v>
      </c>
    </row>
    <row r="502" spans="43:67" ht="15">
      <c r="AQ502" t="s">
        <v>1483</v>
      </c>
      <c r="BO502" s="5" t="s">
        <v>1733</v>
      </c>
    </row>
    <row r="503" spans="43:67" ht="15">
      <c r="AQ503" t="s">
        <v>1484</v>
      </c>
      <c r="BO503" s="5" t="s">
        <v>1734</v>
      </c>
    </row>
    <row r="504" spans="43:67" ht="15">
      <c r="AQ504" t="s">
        <v>1485</v>
      </c>
      <c r="BO504" s="5" t="s">
        <v>1735</v>
      </c>
    </row>
    <row r="505" spans="43:67" ht="15">
      <c r="AQ505" t="s">
        <v>1486</v>
      </c>
      <c r="BO505" s="5" t="s">
        <v>1736</v>
      </c>
    </row>
    <row r="506" spans="43:67" ht="15">
      <c r="AQ506" t="s">
        <v>1487</v>
      </c>
      <c r="BO506" s="5" t="s">
        <v>1737</v>
      </c>
    </row>
    <row r="507" spans="43:67" ht="15">
      <c r="AQ507" t="s">
        <v>1488</v>
      </c>
      <c r="BO507" s="5" t="s">
        <v>1738</v>
      </c>
    </row>
    <row r="508" spans="43:67" ht="15">
      <c r="AQ508" t="s">
        <v>1489</v>
      </c>
      <c r="BO508" s="5" t="s">
        <v>0</v>
      </c>
    </row>
    <row r="509" spans="43:67" ht="15">
      <c r="AQ509" t="s">
        <v>1490</v>
      </c>
      <c r="BO509" s="5" t="s">
        <v>1</v>
      </c>
    </row>
    <row r="510" spans="43:67" ht="15">
      <c r="AQ510" t="s">
        <v>1491</v>
      </c>
      <c r="BO510" s="5" t="s">
        <v>2</v>
      </c>
    </row>
    <row r="511" spans="43:67" ht="15">
      <c r="AQ511" t="s">
        <v>1492</v>
      </c>
      <c r="BO511" s="5" t="s">
        <v>3</v>
      </c>
    </row>
    <row r="512" spans="43:67" ht="15">
      <c r="AQ512" t="s">
        <v>1493</v>
      </c>
      <c r="BO512" s="5" t="s">
        <v>4</v>
      </c>
    </row>
    <row r="513" spans="43:67" ht="15">
      <c r="AQ513" t="s">
        <v>1494</v>
      </c>
      <c r="BO513" s="5" t="s">
        <v>5</v>
      </c>
    </row>
    <row r="514" spans="43:67" ht="15">
      <c r="AQ514" t="s">
        <v>1495</v>
      </c>
      <c r="BO514" s="5" t="s">
        <v>6</v>
      </c>
    </row>
    <row r="515" spans="43:67" ht="15">
      <c r="AQ515" t="s">
        <v>1496</v>
      </c>
      <c r="BO515" s="5" t="s">
        <v>7</v>
      </c>
    </row>
    <row r="516" spans="43:67" ht="15">
      <c r="AQ516" t="s">
        <v>1497</v>
      </c>
      <c r="BO516" s="5" t="s">
        <v>8</v>
      </c>
    </row>
    <row r="517" spans="43:67" ht="15">
      <c r="AQ517" t="s">
        <v>1498</v>
      </c>
      <c r="BO517" s="5" t="s">
        <v>9</v>
      </c>
    </row>
    <row r="518" spans="43:67" ht="15">
      <c r="AQ518" t="s">
        <v>1499</v>
      </c>
      <c r="BO518" s="5" t="s">
        <v>10</v>
      </c>
    </row>
    <row r="519" spans="43:67" ht="15">
      <c r="AQ519" t="s">
        <v>1500</v>
      </c>
      <c r="BO519" s="5" t="s">
        <v>11</v>
      </c>
    </row>
    <row r="520" spans="43:67" ht="15">
      <c r="AQ520" t="s">
        <v>1501</v>
      </c>
      <c r="BO520" s="5" t="s">
        <v>12</v>
      </c>
    </row>
    <row r="521" spans="43:67" ht="15">
      <c r="AQ521" t="s">
        <v>1502</v>
      </c>
      <c r="BO521" s="5" t="s">
        <v>13</v>
      </c>
    </row>
    <row r="522" spans="43:67" ht="15">
      <c r="AQ522" t="s">
        <v>1503</v>
      </c>
      <c r="BO522" s="5" t="s">
        <v>14</v>
      </c>
    </row>
    <row r="523" spans="43:67" ht="15">
      <c r="AQ523" t="s">
        <v>1504</v>
      </c>
      <c r="BO523" s="5" t="s">
        <v>15</v>
      </c>
    </row>
    <row r="524" spans="43:67" ht="15">
      <c r="AQ524" t="s">
        <v>1505</v>
      </c>
      <c r="BO524" s="5" t="s">
        <v>16</v>
      </c>
    </row>
    <row r="525" spans="43:67" ht="15">
      <c r="AQ525" t="s">
        <v>1506</v>
      </c>
      <c r="BO525" s="5" t="s">
        <v>17</v>
      </c>
    </row>
    <row r="526" spans="43:67" ht="15">
      <c r="AQ526" t="s">
        <v>1507</v>
      </c>
      <c r="BO526" s="5" t="s">
        <v>18</v>
      </c>
    </row>
    <row r="527" spans="43:67" ht="15">
      <c r="AQ527" t="s">
        <v>1508</v>
      </c>
      <c r="BO527" s="5" t="s">
        <v>19</v>
      </c>
    </row>
    <row r="528" spans="43:67" ht="15">
      <c r="AQ528" t="s">
        <v>1509</v>
      </c>
      <c r="BO528" s="5" t="s">
        <v>20</v>
      </c>
    </row>
    <row r="529" spans="43:67" ht="15">
      <c r="AQ529" t="s">
        <v>1510</v>
      </c>
      <c r="BO529" s="5" t="s">
        <v>21</v>
      </c>
    </row>
    <row r="530" spans="43:67" ht="15">
      <c r="AQ530" t="s">
        <v>1511</v>
      </c>
      <c r="BO530" s="5" t="s">
        <v>22</v>
      </c>
    </row>
    <row r="531" spans="43:67" ht="15">
      <c r="AQ531" t="s">
        <v>1512</v>
      </c>
      <c r="BO531" s="5" t="s">
        <v>23</v>
      </c>
    </row>
    <row r="532" spans="43:67" ht="15">
      <c r="AQ532" t="s">
        <v>1513</v>
      </c>
      <c r="BO532" s="5" t="s">
        <v>24</v>
      </c>
    </row>
    <row r="533" spans="43:67" ht="15">
      <c r="AQ533" t="s">
        <v>1514</v>
      </c>
      <c r="BO533" s="5" t="s">
        <v>25</v>
      </c>
    </row>
    <row r="534" spans="43:67" ht="15">
      <c r="AQ534" t="s">
        <v>1515</v>
      </c>
      <c r="BO534" s="5" t="s">
        <v>26</v>
      </c>
    </row>
    <row r="535" spans="43:67" ht="15">
      <c r="AQ535" t="s">
        <v>1516</v>
      </c>
      <c r="BO535" s="5" t="s">
        <v>27</v>
      </c>
    </row>
    <row r="536" spans="43:67" ht="15">
      <c r="AQ536" t="s">
        <v>1517</v>
      </c>
      <c r="BO536" s="5" t="s">
        <v>28</v>
      </c>
    </row>
    <row r="537" spans="43:67" ht="15">
      <c r="AQ537" t="s">
        <v>1518</v>
      </c>
      <c r="BO537" s="5" t="s">
        <v>29</v>
      </c>
    </row>
    <row r="538" spans="43:67" ht="15">
      <c r="AQ538" t="s">
        <v>1519</v>
      </c>
      <c r="BO538" s="5" t="s">
        <v>30</v>
      </c>
    </row>
    <row r="539" spans="43:67" ht="15">
      <c r="AQ539" t="s">
        <v>1520</v>
      </c>
      <c r="BO539" s="5" t="s">
        <v>31</v>
      </c>
    </row>
    <row r="540" spans="43:67" ht="15">
      <c r="AQ540" t="s">
        <v>1521</v>
      </c>
      <c r="BO540" s="5" t="s">
        <v>32</v>
      </c>
    </row>
    <row r="541" spans="43:67" ht="15">
      <c r="AQ541" t="s">
        <v>1522</v>
      </c>
      <c r="BO541" s="5" t="s">
        <v>33</v>
      </c>
    </row>
    <row r="542" spans="43:67" ht="15">
      <c r="AQ542" t="s">
        <v>1523</v>
      </c>
      <c r="BO542" s="5" t="s">
        <v>34</v>
      </c>
    </row>
    <row r="543" spans="43:67" ht="15">
      <c r="AQ543" t="s">
        <v>1524</v>
      </c>
      <c r="BO543" s="5" t="s">
        <v>35</v>
      </c>
    </row>
    <row r="544" spans="43:67" ht="15">
      <c r="AQ544" t="s">
        <v>1525</v>
      </c>
      <c r="BO544" s="5" t="s">
        <v>36</v>
      </c>
    </row>
    <row r="545" spans="43:67" ht="15">
      <c r="AQ545" t="s">
        <v>1526</v>
      </c>
      <c r="BO545" s="5" t="s">
        <v>37</v>
      </c>
    </row>
    <row r="546" spans="43:67" ht="15">
      <c r="AQ546" t="s">
        <v>1527</v>
      </c>
      <c r="BO546" s="5" t="s">
        <v>38</v>
      </c>
    </row>
    <row r="547" spans="43:67" ht="15">
      <c r="AQ547" t="s">
        <v>1528</v>
      </c>
      <c r="BO547" s="5" t="s">
        <v>39</v>
      </c>
    </row>
    <row r="548" spans="43:67" ht="15">
      <c r="AQ548" t="s">
        <v>1529</v>
      </c>
      <c r="BO548" s="5" t="s">
        <v>40</v>
      </c>
    </row>
    <row r="549" spans="43:67" ht="15">
      <c r="AQ549" t="s">
        <v>1530</v>
      </c>
      <c r="BO549" s="5" t="s">
        <v>41</v>
      </c>
    </row>
    <row r="550" spans="43:67" ht="15">
      <c r="AQ550" t="s">
        <v>1531</v>
      </c>
      <c r="BO550" s="5" t="s">
        <v>42</v>
      </c>
    </row>
    <row r="551" spans="43:67" ht="15">
      <c r="AQ551" t="s">
        <v>1532</v>
      </c>
      <c r="BO551" s="5" t="s">
        <v>43</v>
      </c>
    </row>
    <row r="552" spans="43:67" ht="15">
      <c r="AQ552" t="s">
        <v>1533</v>
      </c>
      <c r="BO552" s="5" t="s">
        <v>293</v>
      </c>
    </row>
    <row r="553" spans="43:67" ht="15">
      <c r="AQ553" t="s">
        <v>1534</v>
      </c>
      <c r="BO553" s="5" t="s">
        <v>44</v>
      </c>
    </row>
    <row r="554" spans="43:67" ht="15">
      <c r="AQ554" t="s">
        <v>1535</v>
      </c>
      <c r="BO554" s="5" t="s">
        <v>455</v>
      </c>
    </row>
    <row r="555" spans="43:67" ht="15">
      <c r="AQ555" t="s">
        <v>1536</v>
      </c>
      <c r="BO555" s="5" t="s">
        <v>452</v>
      </c>
    </row>
    <row r="556" spans="43:67" ht="15">
      <c r="AQ556" t="s">
        <v>1537</v>
      </c>
      <c r="BO556" s="5" t="s">
        <v>45</v>
      </c>
    </row>
    <row r="557" spans="43:67" ht="15">
      <c r="AQ557" t="s">
        <v>1538</v>
      </c>
      <c r="BO557" s="5" t="s">
        <v>46</v>
      </c>
    </row>
    <row r="558" spans="43:67" ht="15">
      <c r="AQ558" t="s">
        <v>1539</v>
      </c>
      <c r="BO558" s="5" t="s">
        <v>364</v>
      </c>
    </row>
    <row r="559" spans="43:67" ht="15">
      <c r="AQ559" t="s">
        <v>1540</v>
      </c>
      <c r="BO559" s="5" t="s">
        <v>367</v>
      </c>
    </row>
    <row r="560" spans="43:67" ht="15">
      <c r="AQ560" t="s">
        <v>1541</v>
      </c>
      <c r="BO560" s="5" t="s">
        <v>370</v>
      </c>
    </row>
    <row r="561" spans="43:67" ht="15">
      <c r="AQ561" t="s">
        <v>1542</v>
      </c>
      <c r="BO561" s="5" t="s">
        <v>374</v>
      </c>
    </row>
    <row r="562" spans="43:67" ht="15">
      <c r="AQ562" t="s">
        <v>1543</v>
      </c>
      <c r="BO562" s="5" t="s">
        <v>47</v>
      </c>
    </row>
    <row r="563" spans="43:67" ht="15">
      <c r="AQ563" t="s">
        <v>1544</v>
      </c>
      <c r="BO563" s="5" t="s">
        <v>48</v>
      </c>
    </row>
    <row r="564" spans="43:67" ht="15">
      <c r="AQ564" t="s">
        <v>1545</v>
      </c>
      <c r="BO564" s="5" t="s">
        <v>49</v>
      </c>
    </row>
    <row r="565" spans="43:67" ht="15">
      <c r="AQ565" t="s">
        <v>1546</v>
      </c>
      <c r="BO565" s="5" t="s">
        <v>50</v>
      </c>
    </row>
    <row r="566" spans="43:67" ht="15">
      <c r="AQ566" t="s">
        <v>1547</v>
      </c>
      <c r="BO566" s="5" t="s">
        <v>51</v>
      </c>
    </row>
    <row r="567" spans="43:67" ht="15">
      <c r="AQ567" t="s">
        <v>1548</v>
      </c>
      <c r="BO567" s="5" t="s">
        <v>52</v>
      </c>
    </row>
    <row r="568" spans="43:67" ht="15">
      <c r="AQ568" t="s">
        <v>1549</v>
      </c>
      <c r="BO568" s="5" t="s">
        <v>53</v>
      </c>
    </row>
    <row r="569" spans="43:67" ht="15">
      <c r="AQ569" t="s">
        <v>1550</v>
      </c>
      <c r="BO569" s="5" t="s">
        <v>54</v>
      </c>
    </row>
    <row r="570" spans="43:67" ht="15">
      <c r="AQ570" t="s">
        <v>1551</v>
      </c>
      <c r="BO570" s="5" t="s">
        <v>55</v>
      </c>
    </row>
    <row r="571" spans="43:67" ht="15">
      <c r="AQ571" t="s">
        <v>1552</v>
      </c>
      <c r="BO571" s="5" t="s">
        <v>56</v>
      </c>
    </row>
    <row r="572" spans="43:67" ht="15">
      <c r="AQ572" t="s">
        <v>1553</v>
      </c>
      <c r="BO572" s="5" t="s">
        <v>57</v>
      </c>
    </row>
    <row r="573" spans="43:67" ht="15">
      <c r="AQ573" t="s">
        <v>1554</v>
      </c>
      <c r="BO573" s="5" t="s">
        <v>58</v>
      </c>
    </row>
    <row r="574" spans="43:67" ht="15">
      <c r="AQ574" t="s">
        <v>1555</v>
      </c>
      <c r="BO574" s="5" t="s">
        <v>59</v>
      </c>
    </row>
    <row r="575" spans="43:67" ht="15">
      <c r="AQ575" t="s">
        <v>1556</v>
      </c>
      <c r="BO575" s="5" t="s">
        <v>60</v>
      </c>
    </row>
    <row r="576" spans="43:67" ht="15">
      <c r="AQ576" t="s">
        <v>1557</v>
      </c>
      <c r="BO576" s="5" t="s">
        <v>61</v>
      </c>
    </row>
    <row r="577" spans="43:67" ht="15">
      <c r="AQ577" t="s">
        <v>1558</v>
      </c>
      <c r="BO577" s="5" t="s">
        <v>62</v>
      </c>
    </row>
    <row r="578" spans="43:67" ht="15">
      <c r="AQ578" t="s">
        <v>1559</v>
      </c>
      <c r="BO578" s="5" t="s">
        <v>63</v>
      </c>
    </row>
    <row r="579" spans="43:67" ht="15">
      <c r="AQ579" t="s">
        <v>1560</v>
      </c>
      <c r="BO579" s="5" t="s">
        <v>64</v>
      </c>
    </row>
    <row r="580" spans="43:67" ht="15">
      <c r="AQ580" t="s">
        <v>1561</v>
      </c>
      <c r="BO580" s="5" t="s">
        <v>65</v>
      </c>
    </row>
    <row r="581" spans="43:67" ht="15">
      <c r="AQ581" t="s">
        <v>1562</v>
      </c>
      <c r="BO581" s="5" t="s">
        <v>66</v>
      </c>
    </row>
    <row r="582" spans="43:67" ht="15">
      <c r="AQ582" t="s">
        <v>1563</v>
      </c>
      <c r="BO582" s="5" t="s">
        <v>67</v>
      </c>
    </row>
    <row r="583" spans="43:67" ht="15">
      <c r="AQ583" t="s">
        <v>1564</v>
      </c>
      <c r="BO583" s="5" t="s">
        <v>68</v>
      </c>
    </row>
    <row r="584" spans="43:67" ht="15">
      <c r="AQ584" t="s">
        <v>1565</v>
      </c>
      <c r="BO584" s="5" t="s">
        <v>69</v>
      </c>
    </row>
    <row r="585" spans="43:67" ht="15">
      <c r="AQ585" t="s">
        <v>1566</v>
      </c>
      <c r="BO585" s="5" t="s">
        <v>70</v>
      </c>
    </row>
    <row r="586" spans="43:67" ht="15">
      <c r="AQ586" t="s">
        <v>1567</v>
      </c>
      <c r="BO586" s="5" t="s">
        <v>71</v>
      </c>
    </row>
    <row r="587" spans="43:67" ht="15">
      <c r="AQ587" t="s">
        <v>1568</v>
      </c>
      <c r="BO587" s="5" t="s">
        <v>72</v>
      </c>
    </row>
    <row r="588" spans="43:67" ht="15">
      <c r="AQ588" t="s">
        <v>1569</v>
      </c>
      <c r="BO588" s="5" t="s">
        <v>73</v>
      </c>
    </row>
    <row r="589" spans="43:67" ht="15">
      <c r="AQ589" t="s">
        <v>1570</v>
      </c>
      <c r="BO589" s="5" t="s">
        <v>74</v>
      </c>
    </row>
    <row r="590" spans="43:67" ht="15">
      <c r="AQ590" t="s">
        <v>1571</v>
      </c>
      <c r="BO590" s="5" t="s">
        <v>75</v>
      </c>
    </row>
    <row r="591" spans="43:67" ht="15">
      <c r="AQ591" t="s">
        <v>1572</v>
      </c>
      <c r="BO591" s="5" t="s">
        <v>76</v>
      </c>
    </row>
    <row r="592" spans="43:67" ht="15">
      <c r="AQ592" t="s">
        <v>1573</v>
      </c>
      <c r="BO592" s="5" t="s">
        <v>77</v>
      </c>
    </row>
    <row r="593" spans="43:67" ht="15">
      <c r="AQ593" t="s">
        <v>1574</v>
      </c>
      <c r="BO593" s="5" t="s">
        <v>78</v>
      </c>
    </row>
    <row r="594" spans="43:67" ht="15">
      <c r="AQ594" t="s">
        <v>1575</v>
      </c>
      <c r="BO594" s="5" t="s">
        <v>79</v>
      </c>
    </row>
    <row r="595" spans="43:67" ht="15">
      <c r="AQ595" t="s">
        <v>1576</v>
      </c>
      <c r="BO595" s="5" t="s">
        <v>80</v>
      </c>
    </row>
    <row r="596" spans="43:67" ht="15">
      <c r="AQ596" t="s">
        <v>1577</v>
      </c>
      <c r="BO596" s="5" t="s">
        <v>81</v>
      </c>
    </row>
    <row r="597" spans="43:67" ht="15">
      <c r="AQ597" t="s">
        <v>1578</v>
      </c>
      <c r="BO597" s="5" t="s">
        <v>82</v>
      </c>
    </row>
    <row r="598" spans="43:67" ht="15">
      <c r="AQ598" t="s">
        <v>1579</v>
      </c>
      <c r="BO598" s="5" t="s">
        <v>83</v>
      </c>
    </row>
    <row r="599" spans="43:67" ht="15">
      <c r="AQ599" t="s">
        <v>1580</v>
      </c>
      <c r="BO599" s="5" t="s">
        <v>84</v>
      </c>
    </row>
    <row r="600" spans="43:67" ht="15">
      <c r="AQ600" t="s">
        <v>1581</v>
      </c>
      <c r="BO600" s="5" t="s">
        <v>85</v>
      </c>
    </row>
    <row r="601" spans="43:67" ht="15">
      <c r="AQ601" t="s">
        <v>1582</v>
      </c>
      <c r="BO601" s="5" t="s">
        <v>86</v>
      </c>
    </row>
    <row r="602" spans="43:67" ht="15">
      <c r="AQ602" t="s">
        <v>1583</v>
      </c>
      <c r="BO602" s="5" t="s">
        <v>87</v>
      </c>
    </row>
    <row r="603" spans="43:67" ht="15">
      <c r="AQ603" t="s">
        <v>1584</v>
      </c>
      <c r="BO603" s="5" t="s">
        <v>88</v>
      </c>
    </row>
    <row r="604" spans="43:67" ht="15">
      <c r="AQ604" t="s">
        <v>1585</v>
      </c>
      <c r="BO604" s="5" t="s">
        <v>89</v>
      </c>
    </row>
    <row r="605" spans="43:67" ht="15">
      <c r="AQ605" t="s">
        <v>1586</v>
      </c>
      <c r="BO605" s="5" t="s">
        <v>90</v>
      </c>
    </row>
    <row r="606" spans="43:67" ht="15">
      <c r="AQ606" t="s">
        <v>1587</v>
      </c>
      <c r="BO606" s="5" t="s">
        <v>91</v>
      </c>
    </row>
    <row r="607" spans="43:67" ht="15">
      <c r="AQ607" t="s">
        <v>1588</v>
      </c>
      <c r="BO607" s="5" t="s">
        <v>92</v>
      </c>
    </row>
    <row r="608" spans="43:67" ht="15">
      <c r="AQ608" t="s">
        <v>1589</v>
      </c>
      <c r="BO608" s="5" t="s">
        <v>93</v>
      </c>
    </row>
    <row r="609" spans="43:67" ht="15">
      <c r="AQ609" t="s">
        <v>1590</v>
      </c>
      <c r="BO609" s="5" t="s">
        <v>94</v>
      </c>
    </row>
    <row r="610" spans="43:67" ht="15">
      <c r="AQ610" t="s">
        <v>1591</v>
      </c>
      <c r="BO610" s="5" t="s">
        <v>95</v>
      </c>
    </row>
    <row r="611" spans="43:67" ht="15">
      <c r="AQ611" t="s">
        <v>1592</v>
      </c>
      <c r="BO611" s="5" t="s">
        <v>96</v>
      </c>
    </row>
    <row r="612" spans="43:67" ht="15">
      <c r="AQ612" t="s">
        <v>1593</v>
      </c>
      <c r="BO612" s="5" t="s">
        <v>97</v>
      </c>
    </row>
    <row r="613" spans="43:67" ht="15">
      <c r="AQ613" t="s">
        <v>1594</v>
      </c>
      <c r="BO613" s="5" t="s">
        <v>98</v>
      </c>
    </row>
    <row r="614" spans="43:67" ht="15">
      <c r="AQ614" t="s">
        <v>1595</v>
      </c>
      <c r="BO614" s="5" t="s">
        <v>99</v>
      </c>
    </row>
    <row r="615" spans="43:67" ht="15">
      <c r="AQ615" t="s">
        <v>1596</v>
      </c>
      <c r="BO615" s="5" t="s">
        <v>100</v>
      </c>
    </row>
    <row r="616" spans="43:67" ht="15">
      <c r="AQ616" t="s">
        <v>1597</v>
      </c>
      <c r="BO616" s="5" t="s">
        <v>101</v>
      </c>
    </row>
    <row r="617" spans="43:67" ht="15">
      <c r="AQ617" t="s">
        <v>1598</v>
      </c>
      <c r="BO617" s="5" t="s">
        <v>102</v>
      </c>
    </row>
    <row r="618" spans="43:67" ht="15">
      <c r="AQ618" t="s">
        <v>1599</v>
      </c>
      <c r="BO618" s="5" t="s">
        <v>103</v>
      </c>
    </row>
    <row r="619" spans="43:67" ht="15">
      <c r="AQ619" t="s">
        <v>1600</v>
      </c>
      <c r="BO619" s="5" t="s">
        <v>104</v>
      </c>
    </row>
    <row r="620" spans="43:67" ht="15">
      <c r="AQ620" t="s">
        <v>1601</v>
      </c>
      <c r="BO620" s="5" t="s">
        <v>105</v>
      </c>
    </row>
    <row r="621" spans="43:67" ht="15">
      <c r="AQ621" t="s">
        <v>1602</v>
      </c>
      <c r="BO621" s="5" t="s">
        <v>106</v>
      </c>
    </row>
    <row r="622" spans="43:67" ht="15">
      <c r="AQ622" t="s">
        <v>1603</v>
      </c>
      <c r="BO622" s="5" t="s">
        <v>107</v>
      </c>
    </row>
    <row r="623" spans="43:67" ht="15">
      <c r="AQ623" t="s">
        <v>1604</v>
      </c>
      <c r="BO623" s="5" t="s">
        <v>108</v>
      </c>
    </row>
    <row r="624" spans="43:67" ht="15">
      <c r="AQ624" t="s">
        <v>1605</v>
      </c>
      <c r="BO624" s="5" t="s">
        <v>109</v>
      </c>
    </row>
    <row r="625" spans="43:67" ht="15">
      <c r="AQ625" t="s">
        <v>1606</v>
      </c>
      <c r="BO625" s="5" t="s">
        <v>110</v>
      </c>
    </row>
    <row r="626" spans="43:67" ht="15">
      <c r="AQ626" t="s">
        <v>1607</v>
      </c>
      <c r="BO626" s="5" t="s">
        <v>111</v>
      </c>
    </row>
    <row r="627" spans="43:67" ht="15">
      <c r="AQ627" t="s">
        <v>1608</v>
      </c>
      <c r="BO627" s="5" t="s">
        <v>112</v>
      </c>
    </row>
    <row r="628" spans="43:67" ht="15">
      <c r="AQ628" t="s">
        <v>1609</v>
      </c>
      <c r="BO628" s="5" t="s">
        <v>113</v>
      </c>
    </row>
    <row r="629" spans="43:67" ht="15">
      <c r="AQ629" t="s">
        <v>1610</v>
      </c>
      <c r="BO629" s="5" t="s">
        <v>114</v>
      </c>
    </row>
    <row r="630" spans="43:67" ht="15">
      <c r="AQ630" t="s">
        <v>1611</v>
      </c>
      <c r="BO630" s="5" t="s">
        <v>115</v>
      </c>
    </row>
    <row r="631" spans="43:67" ht="15">
      <c r="AQ631" t="s">
        <v>1612</v>
      </c>
      <c r="BO631" s="5" t="s">
        <v>116</v>
      </c>
    </row>
    <row r="632" spans="43:67" ht="15">
      <c r="AQ632" t="s">
        <v>1613</v>
      </c>
      <c r="BO632" s="5" t="s">
        <v>117</v>
      </c>
    </row>
    <row r="633" spans="43:67" ht="15">
      <c r="AQ633" t="s">
        <v>1614</v>
      </c>
      <c r="BO633" s="5" t="s">
        <v>118</v>
      </c>
    </row>
    <row r="634" spans="43:67" ht="15">
      <c r="AQ634" t="s">
        <v>1615</v>
      </c>
      <c r="BO634" s="5" t="s">
        <v>119</v>
      </c>
    </row>
    <row r="635" spans="43:67" ht="15">
      <c r="AQ635" t="s">
        <v>1616</v>
      </c>
      <c r="BO635" s="5" t="s">
        <v>120</v>
      </c>
    </row>
    <row r="636" spans="43:67" ht="15">
      <c r="AQ636" t="s">
        <v>1617</v>
      </c>
      <c r="BO636" s="5" t="s">
        <v>121</v>
      </c>
    </row>
    <row r="637" spans="43:67" ht="15">
      <c r="AQ637" t="s">
        <v>1618</v>
      </c>
      <c r="BO637" s="5" t="s">
        <v>122</v>
      </c>
    </row>
    <row r="638" spans="43:67" ht="15">
      <c r="AQ638" t="s">
        <v>1619</v>
      </c>
      <c r="BO638" s="5" t="s">
        <v>123</v>
      </c>
    </row>
    <row r="639" spans="43:67" ht="15">
      <c r="AQ639" t="s">
        <v>1620</v>
      </c>
      <c r="BO639" s="5" t="s">
        <v>124</v>
      </c>
    </row>
    <row r="640" spans="43:67" ht="15">
      <c r="AQ640" t="s">
        <v>1621</v>
      </c>
      <c r="BO640" s="5" t="s">
        <v>125</v>
      </c>
    </row>
    <row r="641" spans="43:67" ht="15">
      <c r="AQ641" t="s">
        <v>1622</v>
      </c>
      <c r="BO641" s="5" t="s">
        <v>126</v>
      </c>
    </row>
    <row r="642" spans="43:67" ht="15">
      <c r="AQ642" t="s">
        <v>1623</v>
      </c>
      <c r="BO642" s="5" t="s">
        <v>127</v>
      </c>
    </row>
    <row r="643" spans="43:67" ht="15">
      <c r="AQ643" t="s">
        <v>1624</v>
      </c>
      <c r="BO643" s="5" t="s">
        <v>128</v>
      </c>
    </row>
    <row r="644" spans="43:67" ht="15">
      <c r="AQ644" t="s">
        <v>1625</v>
      </c>
      <c r="BO644" s="5" t="s">
        <v>129</v>
      </c>
    </row>
    <row r="645" spans="43:67" ht="15">
      <c r="AQ645" t="s">
        <v>1626</v>
      </c>
      <c r="BO645" s="5" t="s">
        <v>130</v>
      </c>
    </row>
    <row r="646" spans="43:67" ht="15">
      <c r="AQ646" t="s">
        <v>1627</v>
      </c>
      <c r="BO646" s="5" t="s">
        <v>131</v>
      </c>
    </row>
    <row r="647" spans="43:67" ht="15">
      <c r="AQ647" t="s">
        <v>1628</v>
      </c>
      <c r="BO647" s="5" t="s">
        <v>132</v>
      </c>
    </row>
    <row r="648" spans="43:67" ht="15">
      <c r="AQ648" t="s">
        <v>1629</v>
      </c>
      <c r="BO648" s="5" t="s">
        <v>133</v>
      </c>
    </row>
    <row r="649" spans="43:67" ht="15">
      <c r="AQ649" t="s">
        <v>1630</v>
      </c>
      <c r="BO649" s="5" t="s">
        <v>134</v>
      </c>
    </row>
    <row r="650" spans="43:67" ht="15">
      <c r="AQ650" t="s">
        <v>1631</v>
      </c>
      <c r="BO650" s="5" t="s">
        <v>135</v>
      </c>
    </row>
    <row r="651" spans="43:67" ht="15">
      <c r="AQ651" t="s">
        <v>1632</v>
      </c>
      <c r="BO651" s="5" t="s">
        <v>136</v>
      </c>
    </row>
    <row r="652" spans="43:67" ht="15">
      <c r="AQ652" t="s">
        <v>1633</v>
      </c>
      <c r="BO652" s="5" t="s">
        <v>137</v>
      </c>
    </row>
    <row r="653" spans="43:67" ht="15">
      <c r="AQ653" t="s">
        <v>1634</v>
      </c>
      <c r="BO653" s="5" t="s">
        <v>138</v>
      </c>
    </row>
    <row r="654" spans="43:67" ht="15">
      <c r="AQ654" t="s">
        <v>1635</v>
      </c>
      <c r="BO654" s="5" t="s">
        <v>139</v>
      </c>
    </row>
    <row r="655" spans="43:67" ht="15">
      <c r="AQ655" t="s">
        <v>1636</v>
      </c>
      <c r="BO655" s="5" t="s">
        <v>140</v>
      </c>
    </row>
    <row r="656" spans="43:67" ht="15">
      <c r="AQ656" t="s">
        <v>1637</v>
      </c>
      <c r="BO656" s="5" t="s">
        <v>141</v>
      </c>
    </row>
    <row r="657" spans="43:67" ht="15">
      <c r="AQ657" t="s">
        <v>1638</v>
      </c>
      <c r="BO657" s="5" t="s">
        <v>142</v>
      </c>
    </row>
    <row r="658" spans="43:67" ht="15">
      <c r="AQ658" t="s">
        <v>1639</v>
      </c>
      <c r="BO658" s="5" t="s">
        <v>143</v>
      </c>
    </row>
    <row r="659" spans="43:67" ht="15">
      <c r="AQ659" t="s">
        <v>1640</v>
      </c>
      <c r="BO659" s="5" t="s">
        <v>144</v>
      </c>
    </row>
    <row r="660" spans="43:67" ht="15">
      <c r="AQ660" t="s">
        <v>1641</v>
      </c>
      <c r="BO660" s="5" t="s">
        <v>145</v>
      </c>
    </row>
    <row r="661" spans="43:67" ht="15">
      <c r="AQ661" t="s">
        <v>1642</v>
      </c>
      <c r="BO661" s="5" t="s">
        <v>146</v>
      </c>
    </row>
    <row r="662" spans="43:67" ht="15">
      <c r="AQ662" t="s">
        <v>1643</v>
      </c>
      <c r="BO662" s="5" t="s">
        <v>147</v>
      </c>
    </row>
    <row r="663" spans="43:67" ht="15">
      <c r="AQ663" t="s">
        <v>1644</v>
      </c>
      <c r="BO663" s="5" t="s">
        <v>148</v>
      </c>
    </row>
    <row r="664" spans="43:67" ht="15">
      <c r="AQ664" t="s">
        <v>1645</v>
      </c>
      <c r="BO664" s="5" t="s">
        <v>149</v>
      </c>
    </row>
    <row r="665" spans="43:67" ht="15">
      <c r="AQ665" t="s">
        <v>1646</v>
      </c>
      <c r="BO665" s="5" t="s">
        <v>150</v>
      </c>
    </row>
    <row r="666" spans="43:67" ht="15">
      <c r="AQ666" t="s">
        <v>1647</v>
      </c>
      <c r="BO666" s="5" t="s">
        <v>151</v>
      </c>
    </row>
    <row r="667" spans="43:67" ht="15">
      <c r="AQ667" t="s">
        <v>1648</v>
      </c>
      <c r="BO667" s="5" t="s">
        <v>152</v>
      </c>
    </row>
    <row r="668" spans="43:67" ht="15">
      <c r="AQ668" t="s">
        <v>1649</v>
      </c>
      <c r="BO668" s="5" t="s">
        <v>153</v>
      </c>
    </row>
    <row r="669" spans="43:67" ht="15">
      <c r="AQ669" t="s">
        <v>1650</v>
      </c>
      <c r="BO669" s="5" t="s">
        <v>154</v>
      </c>
    </row>
    <row r="670" spans="43:67" ht="15">
      <c r="AQ670" t="s">
        <v>1651</v>
      </c>
      <c r="BO670" s="5" t="s">
        <v>155</v>
      </c>
    </row>
    <row r="671" spans="43:67" ht="15">
      <c r="AQ671" t="s">
        <v>1652</v>
      </c>
      <c r="BO671" s="5" t="s">
        <v>156</v>
      </c>
    </row>
    <row r="672" spans="43:67" ht="15">
      <c r="AQ672" t="s">
        <v>1653</v>
      </c>
      <c r="BO672" s="5" t="s">
        <v>157</v>
      </c>
    </row>
    <row r="673" spans="43:67" ht="15">
      <c r="AQ673" s="5"/>
      <c r="BO673" s="5" t="s">
        <v>158</v>
      </c>
    </row>
    <row r="674" spans="43:67" ht="15">
      <c r="AQ674" s="5"/>
      <c r="BO674" s="5" t="s">
        <v>159</v>
      </c>
    </row>
    <row r="675" spans="43:67" ht="15">
      <c r="AQ675" s="5"/>
      <c r="BO675" s="5" t="s">
        <v>160</v>
      </c>
    </row>
    <row r="676" spans="43:67" ht="15">
      <c r="AQ676" s="5"/>
      <c r="BO676" s="5" t="s">
        <v>161</v>
      </c>
    </row>
    <row r="677" spans="43:67" ht="15">
      <c r="AQ677" s="5"/>
      <c r="BO677" s="5" t="s">
        <v>162</v>
      </c>
    </row>
    <row r="678" spans="43:67" ht="15">
      <c r="AQ678" s="5"/>
      <c r="BO678" s="5" t="s">
        <v>163</v>
      </c>
    </row>
    <row r="679" spans="43:67" ht="15">
      <c r="AQ679" s="5"/>
      <c r="BO679" s="5" t="s">
        <v>164</v>
      </c>
    </row>
    <row r="680" spans="43:67" ht="15">
      <c r="AQ680" s="5"/>
      <c r="BO680" s="5" t="s">
        <v>165</v>
      </c>
    </row>
    <row r="681" spans="43:67" ht="15">
      <c r="AQ681" s="5"/>
      <c r="BO681" s="5" t="s">
        <v>166</v>
      </c>
    </row>
    <row r="682" spans="43:67" ht="15">
      <c r="AQ682" s="5"/>
      <c r="BO682" s="5" t="s">
        <v>167</v>
      </c>
    </row>
    <row r="683" spans="43:67" ht="15">
      <c r="AQ683" s="5"/>
      <c r="BO683" s="5" t="s">
        <v>168</v>
      </c>
    </row>
    <row r="684" spans="43:67" ht="15">
      <c r="AQ684" s="5"/>
      <c r="BO684" s="5" t="s">
        <v>169</v>
      </c>
    </row>
    <row r="685" spans="43:67" ht="15">
      <c r="AQ685" s="5"/>
      <c r="BO685" s="5" t="s">
        <v>170</v>
      </c>
    </row>
    <row r="686" spans="43:67" ht="15">
      <c r="AQ686" s="5"/>
      <c r="BO686" s="5" t="s">
        <v>171</v>
      </c>
    </row>
    <row r="687" spans="43:67" ht="15">
      <c r="AQ687" s="5"/>
      <c r="BO687" s="5" t="s">
        <v>172</v>
      </c>
    </row>
    <row r="688" spans="43:67" ht="15">
      <c r="AQ688" s="5"/>
      <c r="BO688" s="5" t="s">
        <v>173</v>
      </c>
    </row>
    <row r="689" spans="43:67" ht="15">
      <c r="AQ689" s="5"/>
      <c r="BO689" s="5" t="s">
        <v>174</v>
      </c>
    </row>
    <row r="690" spans="43:67" ht="15">
      <c r="AQ690" s="5"/>
      <c r="BO690" s="5" t="s">
        <v>175</v>
      </c>
    </row>
    <row r="691" spans="43:67" ht="15">
      <c r="AQ691" s="5"/>
      <c r="BO691" s="5" t="s">
        <v>176</v>
      </c>
    </row>
    <row r="692" spans="43:67" ht="15">
      <c r="AQ692" s="5"/>
      <c r="BO692" s="5" t="s">
        <v>177</v>
      </c>
    </row>
    <row r="693" spans="43:67" ht="15">
      <c r="AQ693" s="5"/>
      <c r="BO693" s="5" t="s">
        <v>178</v>
      </c>
    </row>
    <row r="694" spans="43:67" ht="15">
      <c r="AQ694" s="5"/>
      <c r="BO694" s="5" t="s">
        <v>179</v>
      </c>
    </row>
    <row r="695" spans="43:67" ht="15">
      <c r="AQ695" s="5"/>
      <c r="BO695" s="5" t="s">
        <v>180</v>
      </c>
    </row>
    <row r="696" spans="43:67" ht="15">
      <c r="AQ696" s="5"/>
      <c r="BO696" s="5" t="s">
        <v>181</v>
      </c>
    </row>
    <row r="697" spans="43:67" ht="15">
      <c r="AQ697" s="5"/>
      <c r="BO697" s="5" t="s">
        <v>182</v>
      </c>
    </row>
    <row r="698" spans="43:67" ht="15">
      <c r="AQ698" s="5"/>
      <c r="BO698" s="5" t="s">
        <v>183</v>
      </c>
    </row>
    <row r="699" spans="43:67" ht="15">
      <c r="AQ699" s="5"/>
      <c r="BO699" s="5" t="s">
        <v>184</v>
      </c>
    </row>
    <row r="700" spans="43:67" ht="15">
      <c r="AQ700" s="5"/>
      <c r="BO700" s="5" t="s">
        <v>185</v>
      </c>
    </row>
    <row r="701" spans="43:67" ht="15">
      <c r="AQ701" s="5"/>
      <c r="BO701" s="5" t="s">
        <v>343</v>
      </c>
    </row>
    <row r="702" spans="43:67" ht="15">
      <c r="AQ702" s="5"/>
      <c r="BO702" s="5" t="s">
        <v>347</v>
      </c>
    </row>
    <row r="703" spans="43:67" ht="15">
      <c r="AQ703" s="5"/>
      <c r="BO703" s="5" t="s">
        <v>351</v>
      </c>
    </row>
    <row r="704" spans="43:67" ht="15">
      <c r="AQ704" s="5"/>
      <c r="BO704" s="5" t="s">
        <v>355</v>
      </c>
    </row>
    <row r="705" spans="43:67" ht="15">
      <c r="AQ705" s="5"/>
      <c r="BO705" s="5" t="s">
        <v>186</v>
      </c>
    </row>
    <row r="706" spans="43:67" ht="15">
      <c r="AQ706" s="5"/>
      <c r="BO706" s="5" t="s">
        <v>187</v>
      </c>
    </row>
    <row r="707" spans="43:67" ht="15">
      <c r="AQ707" s="5"/>
      <c r="BO707" s="5" t="s">
        <v>188</v>
      </c>
    </row>
    <row r="708" spans="43:67" ht="15">
      <c r="AQ708" s="5"/>
      <c r="BO708" s="5" t="s">
        <v>189</v>
      </c>
    </row>
    <row r="709" spans="43:67" ht="15">
      <c r="AQ709" s="5"/>
      <c r="BO709" s="5" t="s">
        <v>190</v>
      </c>
    </row>
    <row r="710" spans="43:67" ht="15">
      <c r="AQ710" s="5"/>
      <c r="BO710" s="5" t="s">
        <v>191</v>
      </c>
    </row>
    <row r="711" spans="43:67" ht="15">
      <c r="AQ711" s="5"/>
      <c r="BO711" s="5" t="s">
        <v>192</v>
      </c>
    </row>
    <row r="712" spans="43:67" ht="15">
      <c r="AQ712" s="5"/>
      <c r="BO712" s="5" t="s">
        <v>193</v>
      </c>
    </row>
    <row r="713" spans="43:67" ht="15">
      <c r="AQ713" s="5"/>
      <c r="BO713" s="5" t="s">
        <v>194</v>
      </c>
    </row>
    <row r="714" spans="43:67" ht="15">
      <c r="AQ714" s="5"/>
      <c r="BO714" s="5" t="s">
        <v>195</v>
      </c>
    </row>
    <row r="715" spans="43:67" ht="15">
      <c r="AQ715" s="5"/>
      <c r="BO715" s="5" t="s">
        <v>196</v>
      </c>
    </row>
    <row r="716" spans="43:67" ht="15">
      <c r="AQ716" s="5"/>
      <c r="BO716" s="5" t="s">
        <v>197</v>
      </c>
    </row>
    <row r="717" spans="43:67" ht="15">
      <c r="AQ717" s="5"/>
      <c r="BO717" s="5" t="s">
        <v>198</v>
      </c>
    </row>
    <row r="718" spans="43:67" ht="15">
      <c r="AQ718" s="5"/>
      <c r="BO718" s="5" t="s">
        <v>199</v>
      </c>
    </row>
    <row r="719" ht="15">
      <c r="AQ719" s="5"/>
    </row>
  </sheetData>
  <sheetProtection password="CF7A" sheet="1" selectLockedCells="1"/>
  <protectedRanges>
    <protectedRange sqref="AO83 AP86" name="Range7"/>
  </protectedRanges>
  <mergeCells count="127">
    <mergeCell ref="B38:G38"/>
    <mergeCell ref="B41:G41"/>
    <mergeCell ref="S23:AB23"/>
    <mergeCell ref="A18:I18"/>
    <mergeCell ref="J18:R18"/>
    <mergeCell ref="J22:R22"/>
    <mergeCell ref="J19:R19"/>
    <mergeCell ref="S19:AB19"/>
    <mergeCell ref="P38:W38"/>
    <mergeCell ref="Y38:AB38"/>
    <mergeCell ref="A42:G42"/>
    <mergeCell ref="Y41:AB41"/>
    <mergeCell ref="A63:AB63"/>
    <mergeCell ref="A62:AB62"/>
    <mergeCell ref="I42:K42"/>
    <mergeCell ref="P42:W42"/>
    <mergeCell ref="P43:W43"/>
    <mergeCell ref="Y43:AB43"/>
    <mergeCell ref="A44:AB44"/>
    <mergeCell ref="A45:AB59"/>
    <mergeCell ref="I39:K39"/>
    <mergeCell ref="I38:K38"/>
    <mergeCell ref="I41:K41"/>
    <mergeCell ref="P41:W41"/>
    <mergeCell ref="Y31:AB31"/>
    <mergeCell ref="Z42:AB42"/>
    <mergeCell ref="I34:K34"/>
    <mergeCell ref="P34:W34"/>
    <mergeCell ref="Y34:AB34"/>
    <mergeCell ref="Y32:AB32"/>
    <mergeCell ref="A39:G39"/>
    <mergeCell ref="Y39:AB39"/>
    <mergeCell ref="A40:L40"/>
    <mergeCell ref="I36:K36"/>
    <mergeCell ref="N36:X36"/>
    <mergeCell ref="Y36:AB36"/>
    <mergeCell ref="A37:L37"/>
    <mergeCell ref="N37:AB37"/>
    <mergeCell ref="B36:G36"/>
    <mergeCell ref="N39:X39"/>
    <mergeCell ref="H29:M29"/>
    <mergeCell ref="S29:AB29"/>
    <mergeCell ref="N29:R29"/>
    <mergeCell ref="B31:G31"/>
    <mergeCell ref="I31:K31"/>
    <mergeCell ref="P31:W31"/>
    <mergeCell ref="A29:G29"/>
    <mergeCell ref="B35:G35"/>
    <mergeCell ref="O35:U35"/>
    <mergeCell ref="B32:G32"/>
    <mergeCell ref="I32:K32"/>
    <mergeCell ref="N32:X32"/>
    <mergeCell ref="B34:G34"/>
    <mergeCell ref="A33:L33"/>
    <mergeCell ref="N33:AB33"/>
    <mergeCell ref="A25:I25"/>
    <mergeCell ref="A27:AB27"/>
    <mergeCell ref="A28:G28"/>
    <mergeCell ref="H28:M28"/>
    <mergeCell ref="S25:V25"/>
    <mergeCell ref="J25:O25"/>
    <mergeCell ref="W25:AB25"/>
    <mergeCell ref="P25:R25"/>
    <mergeCell ref="A20:I20"/>
    <mergeCell ref="J20:R20"/>
    <mergeCell ref="S20:AB20"/>
    <mergeCell ref="S28:AB28"/>
    <mergeCell ref="N28:R28"/>
    <mergeCell ref="A21:I21"/>
    <mergeCell ref="J21:R21"/>
    <mergeCell ref="S21:AB21"/>
    <mergeCell ref="A22:I22"/>
    <mergeCell ref="S22:AB22"/>
    <mergeCell ref="A8:D8"/>
    <mergeCell ref="E9:T9"/>
    <mergeCell ref="A10:D10"/>
    <mergeCell ref="E8:T8"/>
    <mergeCell ref="U8:X10"/>
    <mergeCell ref="Y8:AB10"/>
    <mergeCell ref="E10:G10"/>
    <mergeCell ref="A9:D9"/>
    <mergeCell ref="BL1:BM1"/>
    <mergeCell ref="J2:T2"/>
    <mergeCell ref="A4:AB4"/>
    <mergeCell ref="A1:AB1"/>
    <mergeCell ref="A3:AB3"/>
    <mergeCell ref="X6:AB6"/>
    <mergeCell ref="U7:X7"/>
    <mergeCell ref="Y7:AB7"/>
    <mergeCell ref="P13:Q13"/>
    <mergeCell ref="V13:W13"/>
    <mergeCell ref="A6:C6"/>
    <mergeCell ref="D6:F6"/>
    <mergeCell ref="U6:W6"/>
    <mergeCell ref="A7:D7"/>
    <mergeCell ref="E7:T7"/>
    <mergeCell ref="X11:Z11"/>
    <mergeCell ref="J16:R16"/>
    <mergeCell ref="M10:Q10"/>
    <mergeCell ref="A11:D11"/>
    <mergeCell ref="N11:R11"/>
    <mergeCell ref="A14:AB14"/>
    <mergeCell ref="A16:I16"/>
    <mergeCell ref="S16:AB16"/>
    <mergeCell ref="A15:I15"/>
    <mergeCell ref="J15:R15"/>
    <mergeCell ref="S15:AB15"/>
    <mergeCell ref="S18:AB18"/>
    <mergeCell ref="A17:I17"/>
    <mergeCell ref="J17:R17"/>
    <mergeCell ref="V11:W11"/>
    <mergeCell ref="J26:M26"/>
    <mergeCell ref="H11:M11"/>
    <mergeCell ref="A12:E12"/>
    <mergeCell ref="F12:J12"/>
    <mergeCell ref="K12:O12"/>
    <mergeCell ref="P12:T12"/>
    <mergeCell ref="Y13:AA13"/>
    <mergeCell ref="Y26:Z26"/>
    <mergeCell ref="AA26:AB26"/>
    <mergeCell ref="S17:AB17"/>
    <mergeCell ref="A23:I23"/>
    <mergeCell ref="J23:R23"/>
    <mergeCell ref="A24:I24"/>
    <mergeCell ref="J24:R24"/>
    <mergeCell ref="S24:AB24"/>
    <mergeCell ref="A19:I19"/>
  </mergeCells>
  <dataValidations count="10">
    <dataValidation type="list" allowBlank="1" showInputMessage="1" sqref="Y8:AB10">
      <formula1>$AK$3:$AK$10</formula1>
    </dataValidation>
    <dataValidation type="list" allowBlank="1" showInputMessage="1" sqref="J22:AB22">
      <formula1>$AU$3:$AU$9</formula1>
    </dataValidation>
    <dataValidation allowBlank="1" showInputMessage="1" sqref="J24:S24 S25 J25"/>
    <dataValidation type="list" allowBlank="1" showInputMessage="1" sqref="E8:T8">
      <formula1>$AJ$3:$AJ$27</formula1>
    </dataValidation>
    <dataValidation type="list" allowBlank="1" showInputMessage="1" sqref="J20:AB20">
      <formula1>$AM$3:$AM$18</formula1>
    </dataValidation>
    <dataValidation type="list" allowBlank="1" showInputMessage="1" sqref="E9:T9">
      <formula1>$AO$3:$AO$136</formula1>
    </dataValidation>
    <dataValidation type="list" allowBlank="1" showInputMessage="1" sqref="J19:AB19">
      <formula1>$AQ$3:$AQ$672</formula1>
    </dataValidation>
    <dataValidation type="list" allowBlank="1" showInputMessage="1" sqref="J2:T2">
      <formula1>$BP$2:$BP$19</formula1>
    </dataValidation>
    <dataValidation type="list" allowBlank="1" showInputMessage="1" sqref="J23:AB23">
      <formula1>$AS$2:$AS$84</formula1>
    </dataValidation>
    <dataValidation type="list" allowBlank="1" showInputMessage="1" sqref="P25:R25 W25:AB25">
      <formula1>$BV$26:$BV$27</formula1>
    </dataValidation>
  </dataValidations>
  <printOptions horizontalCentered="1"/>
  <pageMargins left="0.2" right="0.2" top="0.25" bottom="0.25" header="0.3" footer="0.3"/>
  <pageSetup horizontalDpi="600" verticalDpi="600" orientation="portrait" paperSize="5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Infomación</dc:creator>
  <cp:keywords/>
  <dc:description/>
  <cp:lastModifiedBy>ANA RODRIGUEZ</cp:lastModifiedBy>
  <cp:lastPrinted>2016-06-08T13:01:29Z</cp:lastPrinted>
  <dcterms:created xsi:type="dcterms:W3CDTF">2016-02-09T18:31:45Z</dcterms:created>
  <dcterms:modified xsi:type="dcterms:W3CDTF">2016-09-19T19:57:52Z</dcterms:modified>
  <cp:category/>
  <cp:version/>
  <cp:contentType/>
  <cp:contentStatus/>
</cp:coreProperties>
</file>